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расчет" sheetId="1" r:id="rId1"/>
  </sheets>
  <definedNames>
    <definedName name="_xlnm.Print_Area" localSheetId="0">'расчет'!$A$1:$R$95</definedName>
  </definedNames>
  <calcPr fullCalcOnLoad="1"/>
</workbook>
</file>

<file path=xl/sharedStrings.xml><?xml version="1.0" encoding="utf-8"?>
<sst xmlns="http://schemas.openxmlformats.org/spreadsheetml/2006/main" count="199" uniqueCount="98">
  <si>
    <t>сумма начислен-ного налога, рублей</t>
  </si>
  <si>
    <t>ставка налога, %</t>
  </si>
  <si>
    <t>кадастро-
вая стоимость, рублей</t>
  </si>
  <si>
    <t>необлага-емая площадь
кв. метров</t>
  </si>
  <si>
    <t>ставка налога</t>
  </si>
  <si>
    <t>сумма налога, рублей</t>
  </si>
  <si>
    <t>А</t>
  </si>
  <si>
    <r>
      <rPr>
        <b/>
        <sz val="11"/>
        <color indexed="8"/>
        <rFont val="Times New Roman"/>
        <family val="1"/>
      </rPr>
      <t>Данные о кадастровой стоимости объектов</t>
    </r>
    <r>
      <rPr>
        <sz val="11"/>
        <color indexed="8"/>
        <rFont val="Times New Roman"/>
        <family val="1"/>
      </rPr>
      <t xml:space="preserve"> - сайт Управление Росреестра Ростовской области
вверху по линейке - электронные услуги
справа - информация в режиме on-line</t>
    </r>
  </si>
  <si>
    <t>облагаемая площадь
кв. метров</t>
  </si>
  <si>
    <t>Правообладатель (уникальный номер)</t>
  </si>
  <si>
    <t>Исполнитель</t>
  </si>
  <si>
    <t>Итого по МО</t>
  </si>
  <si>
    <t xml:space="preserve">жилой дом </t>
  </si>
  <si>
    <t xml:space="preserve">квартира </t>
  </si>
  <si>
    <t>х</t>
  </si>
  <si>
    <t xml:space="preserve">гараж  </t>
  </si>
  <si>
    <t>В условиях действующего налогового законодательства*</t>
  </si>
  <si>
    <t>инвентари-зационная стоимость, рублей</t>
  </si>
  <si>
    <t>В условиях нового налогового законодательства**</t>
  </si>
  <si>
    <t>** В условиях нового законодательства расчет налога производится отдельно по каждому объекту налогообложения.</t>
  </si>
  <si>
    <t>вид объекта (жилой дом, жилое помещение, квартира, и т.д.)</t>
  </si>
  <si>
    <t xml:space="preserve">* В условиях действующего законодательства  расчет налога производится исходя из  суммарной инвентаризационной стоимости объектов. При наличии у правообладателя нескольких объектов имущества ставка и сумма начисленного налога  указывается в строке "Итого по правообладателю". </t>
  </si>
  <si>
    <t>площадь, кв. метров</t>
  </si>
  <si>
    <t>источник получения сведений о  кадастровой стоимости</t>
  </si>
  <si>
    <t xml:space="preserve">Сравнительный анализ изменения налоговой нагрузки 
</t>
  </si>
  <si>
    <t>публичная кадастровая карта</t>
  </si>
  <si>
    <t>__________________</t>
  </si>
  <si>
    <t xml:space="preserve">Глава Администрации Сулинского сельского поселения                                                                                                            </t>
  </si>
  <si>
    <t>И.В.Ломатченко</t>
  </si>
  <si>
    <t>Л.И.Горохова</t>
  </si>
  <si>
    <t>телефон (86385)54 7 35</t>
  </si>
  <si>
    <r>
      <rPr>
        <b/>
        <i/>
        <sz val="14"/>
        <rFont val="Times New Roman"/>
        <family val="1"/>
      </rPr>
      <t xml:space="preserve">муниципального образования "Сулинское сельское поселение"                                 </t>
    </r>
    <r>
      <rPr>
        <i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(наименование муниципального образования)</t>
    </r>
  </si>
  <si>
    <t>61:22:0140101:1056</t>
  </si>
  <si>
    <t>Итого по правообладателю 1:</t>
  </si>
  <si>
    <t>Итого по правообладателю 2:</t>
  </si>
  <si>
    <t>Итого по правообладателю 3:</t>
  </si>
  <si>
    <t>Итого по правообладателю 4:</t>
  </si>
  <si>
    <t>Итого по правообладателю 5:</t>
  </si>
  <si>
    <t>Итого по правообладателю 6:</t>
  </si>
  <si>
    <t>Итого по правообладателю 7:</t>
  </si>
  <si>
    <t>Итого по правообладателю 8:</t>
  </si>
  <si>
    <t>Итого по правообладателю 9:</t>
  </si>
  <si>
    <t>Итого по правообладателю 10:</t>
  </si>
  <si>
    <t>Итого по правообладателю 11:</t>
  </si>
  <si>
    <t>Итого по правообладателю 12:</t>
  </si>
  <si>
    <t>Итого по правообладателю 13:</t>
  </si>
  <si>
    <t>Итого по правообладателю 14:</t>
  </si>
  <si>
    <t>Итого по правообладателю 15:</t>
  </si>
  <si>
    <t>Итого по правообладателю 16:</t>
  </si>
  <si>
    <t>Итого по правообладателю 17:</t>
  </si>
  <si>
    <t>Итого по правообладателю 18:</t>
  </si>
  <si>
    <t>Итого по правообладателю 19:</t>
  </si>
  <si>
    <t>Итого по правообладателю 20:</t>
  </si>
  <si>
    <t>61:22:0140101:1065</t>
  </si>
  <si>
    <t>61:22:0140101:587</t>
  </si>
  <si>
    <t>61:22:0140101:590</t>
  </si>
  <si>
    <t>61:22:0060301:898</t>
  </si>
  <si>
    <t>61:22:0060301:887</t>
  </si>
  <si>
    <t>61:22:0060301:722</t>
  </si>
  <si>
    <t>61:22:0060301:309</t>
  </si>
  <si>
    <t>61:22:0130101:788</t>
  </si>
  <si>
    <t>61:22:0130201:114</t>
  </si>
  <si>
    <t>61:22:0130201:226</t>
  </si>
  <si>
    <t>61:22:0130101:451</t>
  </si>
  <si>
    <t>61:22:0130101:802</t>
  </si>
  <si>
    <t>61:22:0130101:811</t>
  </si>
  <si>
    <t>61:22:0060301:357</t>
  </si>
  <si>
    <t>61:22:0060301:351</t>
  </si>
  <si>
    <t>61:22:0140101:789</t>
  </si>
  <si>
    <t>61:22:0060301:273</t>
  </si>
  <si>
    <t>61:22:0140101:1053</t>
  </si>
  <si>
    <t>61:22:0140101:958</t>
  </si>
  <si>
    <t>Ростовская обл., Миллеровский р-н, Ануфриевка х,Калинина ул,20,,</t>
  </si>
  <si>
    <t>Ростовская обл., Миллеровский р-н, Ануфриевка х,Калинина ул,51,,</t>
  </si>
  <si>
    <t>Ростовская обл., Миллеровский р-н,,Рогалик с,Дружбы ул,24,</t>
  </si>
  <si>
    <t>Ростовская обл., Миллеровский р-н,,Греково с,Центральная ул,41,,</t>
  </si>
  <si>
    <t>Ростовская обл., Миллеровский р-н,,Рогалик с,Дружбы ул,84,,</t>
  </si>
  <si>
    <t xml:space="preserve"> Ростовская обл., Миллеровский р-н,,Греково сл,Юбилейная ул,9,,</t>
  </si>
  <si>
    <t>Ростовская обл.,Миллеровский р-н,,Рогалик с,Подгорная ул,7,,</t>
  </si>
  <si>
    <t>Ростовская обл., Миллеровский р-н,,Сулин с,Набережная ул,22,,</t>
  </si>
  <si>
    <t>Ростовская обл., Миллеровский р-н,,Греково сл,Юбилейная ул,31,,1</t>
  </si>
  <si>
    <t>Ростовская обл.,Миллеровский р-н,,Сулин с,Садовая ул,9,,</t>
  </si>
  <si>
    <t>Ростовская обл.,Миллеровский р-н,,Сулин с,Центральная ул,33,,</t>
  </si>
  <si>
    <t>Ростовская обл.,Миллеровский р-н,,Греково с,Юбилейная ул,13,,</t>
  </si>
  <si>
    <t>Ростовская обл.,Миллеровский р-н,,Греково с,Юбилейная ул,29,,</t>
  </si>
  <si>
    <t>Ростовская обл.,Миллеровский р-н,,Рогалик с,Подгорная ул,4,,</t>
  </si>
  <si>
    <t>Ростовская обл.,Миллеровский р-н,,Сулин с,Центральная ул,19,,</t>
  </si>
  <si>
    <t>Ростовская обл.,Миллеровский р-н,,Сулин с,Верхняя ул,14,,</t>
  </si>
  <si>
    <t>Ростовская обл,Миллеровский р-н,,Греково сл,Юбилейная ул,11,,</t>
  </si>
  <si>
    <t>Ростовская обл.,Миллеровский р-н,,Сулин с,Центральная ул,60,,</t>
  </si>
  <si>
    <t>Ростовская обл.,Миллеровский р-н,,Сулин с,Центральная ул,9,,</t>
  </si>
  <si>
    <t>*** при расчете налога применен понижающий коэффициент 0,2</t>
  </si>
  <si>
    <t xml:space="preserve"> Ростовская обл., Миллеровский р-н,Рогалик сл,Речная ул,7,,</t>
  </si>
  <si>
    <t>Постановление Правительства Ростовской облсти от 27.12.2016 № 881</t>
  </si>
  <si>
    <t>Постановление Правительства Ростовской облсти от 27.12.2016 № 882</t>
  </si>
  <si>
    <t>Постановление Правительства Ростовской облсти от 27.12.2016 № 883</t>
  </si>
  <si>
    <t>сарай</t>
  </si>
  <si>
    <t>туалет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</si>
</sst>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0000"/>
    <numFmt numFmtId="166" formatCode="#,##0.0"/>
    <numFmt numFmtId="167" formatCode="#,##0_ ;\-#,##0\ "/>
    <numFmt numFmtId="168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4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top"/>
    </xf>
    <xf numFmtId="49" fontId="56" fillId="0" borderId="0" xfId="0" applyNumberFormat="1" applyFont="1" applyBorder="1" applyAlignment="1">
      <alignment vertical="center" wrapText="1"/>
    </xf>
    <xf numFmtId="3" fontId="56" fillId="0" borderId="0" xfId="0" applyNumberFormat="1" applyFont="1" applyBorder="1" applyAlignment="1">
      <alignment horizontal="right" vertical="center"/>
    </xf>
    <xf numFmtId="164" fontId="56" fillId="0" borderId="0" xfId="58" applyNumberFormat="1" applyFont="1" applyBorder="1" applyAlignment="1">
      <alignment horizontal="right" vertical="center"/>
    </xf>
    <xf numFmtId="165" fontId="56" fillId="0" borderId="0" xfId="0" applyNumberFormat="1" applyFont="1" applyBorder="1" applyAlignment="1">
      <alignment horizontal="right" vertical="center"/>
    </xf>
    <xf numFmtId="166" fontId="56" fillId="0" borderId="0" xfId="58" applyNumberFormat="1" applyFont="1" applyBorder="1" applyAlignment="1">
      <alignment horizontal="right" vertical="center"/>
    </xf>
    <xf numFmtId="166" fontId="56" fillId="0" borderId="0" xfId="0" applyNumberFormat="1" applyFont="1" applyBorder="1" applyAlignment="1">
      <alignment horizontal="right" vertical="center"/>
    </xf>
    <xf numFmtId="49" fontId="56" fillId="0" borderId="0" xfId="0" applyNumberFormat="1" applyFont="1" applyBorder="1" applyAlignment="1">
      <alignment vertical="center"/>
    </xf>
    <xf numFmtId="164" fontId="56" fillId="0" borderId="0" xfId="58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56" fillId="0" borderId="0" xfId="0" applyNumberFormat="1" applyFont="1" applyFill="1" applyBorder="1" applyAlignment="1">
      <alignment horizontal="right" vertic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vertical="top"/>
    </xf>
    <xf numFmtId="0" fontId="55" fillId="33" borderId="0" xfId="0" applyFont="1" applyFill="1" applyAlignment="1">
      <alignment/>
    </xf>
    <xf numFmtId="3" fontId="56" fillId="33" borderId="0" xfId="0" applyNumberFormat="1" applyFont="1" applyFill="1" applyBorder="1" applyAlignment="1">
      <alignment horizontal="right" vertical="center"/>
    </xf>
    <xf numFmtId="3" fontId="57" fillId="33" borderId="0" xfId="0" applyNumberFormat="1" applyFont="1" applyFill="1" applyBorder="1" applyAlignment="1">
      <alignment horizontal="right" vertical="center" wrapText="1"/>
    </xf>
    <xf numFmtId="0" fontId="55" fillId="33" borderId="0" xfId="0" applyFont="1" applyFill="1" applyBorder="1" applyAlignment="1">
      <alignment/>
    </xf>
    <xf numFmtId="166" fontId="56" fillId="33" borderId="0" xfId="0" applyNumberFormat="1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vertical="top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3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NumberFormat="1" applyFont="1" applyBorder="1" applyAlignment="1">
      <alignment horizontal="left" vertical="top" wrapText="1"/>
    </xf>
    <xf numFmtId="0" fontId="61" fillId="0" borderId="0" xfId="0" applyFont="1" applyAlignment="1">
      <alignment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1" fontId="60" fillId="0" borderId="0" xfId="0" applyNumberFormat="1" applyFont="1" applyBorder="1" applyAlignment="1">
      <alignment horizontal="left" vertical="top" wrapText="1"/>
    </xf>
    <xf numFmtId="1" fontId="55" fillId="0" borderId="0" xfId="0" applyNumberFormat="1" applyFont="1" applyAlignment="1">
      <alignment/>
    </xf>
    <xf numFmtId="1" fontId="62" fillId="0" borderId="19" xfId="0" applyNumberFormat="1" applyFont="1" applyBorder="1" applyAlignment="1">
      <alignment horizontal="center" vertical="center" wrapText="1"/>
    </xf>
    <xf numFmtId="1" fontId="56" fillId="0" borderId="20" xfId="0" applyNumberFormat="1" applyFont="1" applyBorder="1" applyAlignment="1">
      <alignment horizontal="center" vertical="center"/>
    </xf>
    <xf numFmtId="1" fontId="58" fillId="0" borderId="0" xfId="0" applyNumberFormat="1" applyFont="1" applyAlignment="1">
      <alignment horizontal="center"/>
    </xf>
    <xf numFmtId="1" fontId="58" fillId="0" borderId="0" xfId="0" applyNumberFormat="1" applyFont="1" applyAlignment="1">
      <alignment/>
    </xf>
    <xf numFmtId="1" fontId="56" fillId="0" borderId="0" xfId="58" applyNumberFormat="1" applyFont="1" applyBorder="1" applyAlignment="1">
      <alignment horizontal="right" vertical="center"/>
    </xf>
    <xf numFmtId="1" fontId="55" fillId="0" borderId="0" xfId="0" applyNumberFormat="1" applyFont="1" applyBorder="1" applyAlignment="1">
      <alignment/>
    </xf>
    <xf numFmtId="1" fontId="55" fillId="0" borderId="0" xfId="0" applyNumberFormat="1" applyFont="1" applyBorder="1" applyAlignment="1">
      <alignment vertical="top"/>
    </xf>
    <xf numFmtId="168" fontId="55" fillId="33" borderId="0" xfId="0" applyNumberFormat="1" applyFont="1" applyFill="1" applyBorder="1" applyAlignment="1">
      <alignment/>
    </xf>
    <xf numFmtId="168" fontId="60" fillId="0" borderId="0" xfId="0" applyNumberFormat="1" applyFont="1" applyBorder="1" applyAlignment="1">
      <alignment horizontal="left" vertical="top" wrapText="1"/>
    </xf>
    <xf numFmtId="168" fontId="55" fillId="0" borderId="0" xfId="0" applyNumberFormat="1" applyFont="1" applyAlignment="1">
      <alignment/>
    </xf>
    <xf numFmtId="168" fontId="56" fillId="33" borderId="0" xfId="0" applyNumberFormat="1" applyFont="1" applyFill="1" applyBorder="1" applyAlignment="1">
      <alignment horizontal="right" vertical="center"/>
    </xf>
    <xf numFmtId="168" fontId="57" fillId="33" borderId="0" xfId="0" applyNumberFormat="1" applyFont="1" applyFill="1" applyBorder="1" applyAlignment="1">
      <alignment horizontal="right" vertical="center" wrapText="1"/>
    </xf>
    <xf numFmtId="168" fontId="55" fillId="33" borderId="0" xfId="0" applyNumberFormat="1" applyFont="1" applyFill="1" applyAlignment="1">
      <alignment/>
    </xf>
    <xf numFmtId="0" fontId="64" fillId="0" borderId="0" xfId="0" applyFont="1" applyBorder="1" applyAlignment="1">
      <alignment horizontal="left"/>
    </xf>
    <xf numFmtId="3" fontId="60" fillId="0" borderId="0" xfId="0" applyNumberFormat="1" applyFont="1" applyBorder="1" applyAlignment="1">
      <alignment/>
    </xf>
    <xf numFmtId="166" fontId="60" fillId="0" borderId="0" xfId="0" applyNumberFormat="1" applyFont="1" applyBorder="1" applyAlignment="1">
      <alignment/>
    </xf>
    <xf numFmtId="168" fontId="60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8" fillId="0" borderId="21" xfId="0" applyNumberFormat="1" applyFont="1" applyFill="1" applyBorder="1" applyAlignment="1">
      <alignment horizontal="right" vertical="center"/>
    </xf>
    <xf numFmtId="166" fontId="8" fillId="0" borderId="0" xfId="0" applyNumberFormat="1" applyFont="1" applyAlignment="1">
      <alignment vertical="center"/>
    </xf>
    <xf numFmtId="166" fontId="8" fillId="0" borderId="21" xfId="0" applyNumberFormat="1" applyFont="1" applyBorder="1" applyAlignment="1">
      <alignment horizontal="right" vertical="center"/>
    </xf>
    <xf numFmtId="166" fontId="8" fillId="0" borderId="18" xfId="0" applyNumberFormat="1" applyFont="1" applyBorder="1" applyAlignment="1">
      <alignment horizontal="right" vertical="center"/>
    </xf>
    <xf numFmtId="166" fontId="8" fillId="0" borderId="0" xfId="0" applyNumberFormat="1" applyFont="1" applyFill="1" applyAlignment="1">
      <alignment vertical="center" wrapText="1"/>
    </xf>
    <xf numFmtId="166" fontId="8" fillId="0" borderId="21" xfId="0" applyNumberFormat="1" applyFont="1" applyFill="1" applyBorder="1" applyAlignment="1">
      <alignment horizontal="right" vertical="center"/>
    </xf>
    <xf numFmtId="166" fontId="8" fillId="33" borderId="0" xfId="0" applyNumberFormat="1" applyFont="1" applyFill="1" applyAlignment="1">
      <alignment vertical="center" wrapText="1"/>
    </xf>
    <xf numFmtId="166" fontId="8" fillId="0" borderId="0" xfId="0" applyNumberFormat="1" applyFont="1" applyAlignment="1">
      <alignment vertical="center" wrapText="1"/>
    </xf>
    <xf numFmtId="166" fontId="8" fillId="0" borderId="0" xfId="0" applyNumberFormat="1" applyFont="1" applyFill="1" applyAlignment="1">
      <alignment vertical="center"/>
    </xf>
    <xf numFmtId="3" fontId="8" fillId="0" borderId="22" xfId="0" applyNumberFormat="1" applyFont="1" applyBorder="1" applyAlignment="1">
      <alignment horizontal="right" vertical="center" wrapText="1"/>
    </xf>
    <xf numFmtId="166" fontId="8" fillId="0" borderId="22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/>
    </xf>
    <xf numFmtId="3" fontId="10" fillId="33" borderId="23" xfId="0" applyNumberFormat="1" applyFont="1" applyFill="1" applyBorder="1" applyAlignment="1">
      <alignment horizontal="right" vertical="center"/>
    </xf>
    <xf numFmtId="3" fontId="10" fillId="33" borderId="17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right" vertical="center"/>
    </xf>
    <xf numFmtId="3" fontId="8" fillId="33" borderId="22" xfId="0" applyNumberFormat="1" applyFont="1" applyFill="1" applyBorder="1" applyAlignment="1">
      <alignment horizontal="right" vertical="center" wrapText="1"/>
    </xf>
    <xf numFmtId="166" fontId="8" fillId="33" borderId="22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166" fontId="8" fillId="0" borderId="22" xfId="0" applyNumberFormat="1" applyFont="1" applyFill="1" applyBorder="1" applyAlignment="1">
      <alignment horizontal="right" vertical="center" wrapText="1"/>
    </xf>
    <xf numFmtId="3" fontId="8" fillId="33" borderId="23" xfId="0" applyNumberFormat="1" applyFont="1" applyFill="1" applyBorder="1" applyAlignment="1">
      <alignment horizontal="right" vertical="center"/>
    </xf>
    <xf numFmtId="3" fontId="8" fillId="0" borderId="23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left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55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3" fontId="14" fillId="33" borderId="24" xfId="0" applyNumberFormat="1" applyFont="1" applyFill="1" applyBorder="1" applyAlignment="1">
      <alignment horizontal="right" vertical="center" wrapText="1"/>
    </xf>
    <xf numFmtId="168" fontId="62" fillId="33" borderId="17" xfId="0" applyNumberFormat="1" applyFont="1" applyFill="1" applyBorder="1" applyAlignment="1">
      <alignment horizontal="center" vertical="center" wrapText="1"/>
    </xf>
    <xf numFmtId="168" fontId="56" fillId="0" borderId="28" xfId="0" applyNumberFormat="1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166" fontId="8" fillId="0" borderId="30" xfId="0" applyNumberFormat="1" applyFont="1" applyBorder="1" applyAlignment="1">
      <alignment horizontal="right" vertical="center" wrapText="1"/>
    </xf>
    <xf numFmtId="166" fontId="8" fillId="0" borderId="31" xfId="0" applyNumberFormat="1" applyFont="1" applyBorder="1" applyAlignment="1">
      <alignment horizontal="right" vertical="center"/>
    </xf>
    <xf numFmtId="166" fontId="8" fillId="0" borderId="30" xfId="0" applyNumberFormat="1" applyFont="1" applyFill="1" applyBorder="1" applyAlignment="1">
      <alignment horizontal="right" vertical="center" wrapText="1"/>
    </xf>
    <xf numFmtId="166" fontId="8" fillId="0" borderId="31" xfId="0" applyNumberFormat="1" applyFont="1" applyFill="1" applyBorder="1" applyAlignment="1">
      <alignment horizontal="right" vertical="center"/>
    </xf>
    <xf numFmtId="166" fontId="8" fillId="33" borderId="30" xfId="0" applyNumberFormat="1" applyFont="1" applyFill="1" applyBorder="1" applyAlignment="1">
      <alignment horizontal="right" vertical="center" wrapText="1"/>
    </xf>
    <xf numFmtId="0" fontId="64" fillId="0" borderId="25" xfId="0" applyFont="1" applyBorder="1" applyAlignment="1">
      <alignment vertical="center"/>
    </xf>
    <xf numFmtId="0" fontId="64" fillId="0" borderId="20" xfId="0" applyFont="1" applyFill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4" fontId="58" fillId="0" borderId="33" xfId="0" applyNumberFormat="1" applyFont="1" applyBorder="1" applyAlignment="1">
      <alignment horizontal="right" vertical="center"/>
    </xf>
    <xf numFmtId="4" fontId="8" fillId="0" borderId="34" xfId="0" applyNumberFormat="1" applyFont="1" applyBorder="1" applyAlignment="1">
      <alignment horizontal="right" vertical="center"/>
    </xf>
    <xf numFmtId="4" fontId="8" fillId="0" borderId="35" xfId="0" applyNumberFormat="1" applyFont="1" applyBorder="1" applyAlignment="1">
      <alignment horizontal="right" vertical="center"/>
    </xf>
    <xf numFmtId="4" fontId="8" fillId="0" borderId="36" xfId="0" applyNumberFormat="1" applyFont="1" applyBorder="1" applyAlignment="1">
      <alignment horizontal="right" vertical="center"/>
    </xf>
    <xf numFmtId="4" fontId="8" fillId="0" borderId="34" xfId="0" applyNumberFormat="1" applyFont="1" applyFill="1" applyBorder="1" applyAlignment="1">
      <alignment horizontal="right" vertical="center" wrapText="1"/>
    </xf>
    <xf numFmtId="4" fontId="8" fillId="0" borderId="35" xfId="0" applyNumberFormat="1" applyFont="1" applyFill="1" applyBorder="1" applyAlignment="1">
      <alignment horizontal="right" vertical="center"/>
    </xf>
    <xf numFmtId="4" fontId="8" fillId="33" borderId="34" xfId="0" applyNumberFormat="1" applyFont="1" applyFill="1" applyBorder="1" applyAlignment="1">
      <alignment horizontal="right" vertical="center" wrapText="1"/>
    </xf>
    <xf numFmtId="4" fontId="8" fillId="0" borderId="34" xfId="0" applyNumberFormat="1" applyFont="1" applyBorder="1" applyAlignment="1">
      <alignment horizontal="right" vertical="center" wrapText="1"/>
    </xf>
    <xf numFmtId="4" fontId="8" fillId="0" borderId="34" xfId="0" applyNumberFormat="1" applyFont="1" applyFill="1" applyBorder="1" applyAlignment="1">
      <alignment horizontal="right" vertical="center"/>
    </xf>
    <xf numFmtId="2" fontId="58" fillId="0" borderId="37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vertical="center"/>
    </xf>
    <xf numFmtId="4" fontId="8" fillId="33" borderId="23" xfId="0" applyNumberFormat="1" applyFont="1" applyFill="1" applyBorder="1" applyAlignment="1">
      <alignment horizontal="right" vertical="center"/>
    </xf>
    <xf numFmtId="4" fontId="8" fillId="0" borderId="39" xfId="0" applyNumberFormat="1" applyFont="1" applyBorder="1" applyAlignment="1">
      <alignment vertical="center"/>
    </xf>
    <xf numFmtId="4" fontId="8" fillId="33" borderId="17" xfId="0" applyNumberFormat="1" applyFont="1" applyFill="1" applyBorder="1" applyAlignment="1">
      <alignment horizontal="right" vertical="center"/>
    </xf>
    <xf numFmtId="4" fontId="8" fillId="0" borderId="39" xfId="0" applyNumberFormat="1" applyFont="1" applyFill="1" applyBorder="1" applyAlignment="1">
      <alignment vertical="center" wrapText="1"/>
    </xf>
    <xf numFmtId="4" fontId="8" fillId="0" borderId="23" xfId="0" applyNumberFormat="1" applyFont="1" applyFill="1" applyBorder="1" applyAlignment="1">
      <alignment horizontal="right" vertical="center"/>
    </xf>
    <xf numFmtId="4" fontId="8" fillId="33" borderId="40" xfId="0" applyNumberFormat="1" applyFont="1" applyFill="1" applyBorder="1" applyAlignment="1">
      <alignment vertical="center" wrapText="1"/>
    </xf>
    <xf numFmtId="4" fontId="8" fillId="0" borderId="40" xfId="0" applyNumberFormat="1" applyFont="1" applyFill="1" applyBorder="1" applyAlignment="1">
      <alignment vertical="center" wrapText="1"/>
    </xf>
    <xf numFmtId="4" fontId="8" fillId="0" borderId="40" xfId="0" applyNumberFormat="1" applyFont="1" applyBorder="1" applyAlignment="1">
      <alignment vertical="center" wrapText="1"/>
    </xf>
    <xf numFmtId="4" fontId="8" fillId="0" borderId="17" xfId="0" applyNumberFormat="1" applyFont="1" applyBorder="1" applyAlignment="1">
      <alignment vertical="center"/>
    </xf>
    <xf numFmtId="4" fontId="8" fillId="33" borderId="41" xfId="0" applyNumberFormat="1" applyFont="1" applyFill="1" applyBorder="1" applyAlignment="1">
      <alignment horizontal="right" vertical="center"/>
    </xf>
    <xf numFmtId="4" fontId="8" fillId="0" borderId="39" xfId="0" applyNumberFormat="1" applyFont="1" applyFill="1" applyBorder="1" applyAlignment="1">
      <alignment vertical="center"/>
    </xf>
    <xf numFmtId="4" fontId="8" fillId="0" borderId="41" xfId="0" applyNumberFormat="1" applyFont="1" applyFill="1" applyBorder="1" applyAlignment="1">
      <alignment horizontal="right" vertical="center"/>
    </xf>
    <xf numFmtId="4" fontId="58" fillId="34" borderId="10" xfId="58" applyNumberFormat="1" applyFont="1" applyFill="1" applyBorder="1" applyAlignment="1">
      <alignment horizontal="right" vertical="center"/>
    </xf>
    <xf numFmtId="4" fontId="8" fillId="34" borderId="42" xfId="0" applyNumberFormat="1" applyFont="1" applyFill="1" applyBorder="1" applyAlignment="1">
      <alignment horizontal="right" vertical="center" wrapText="1"/>
    </xf>
    <xf numFmtId="4" fontId="8" fillId="34" borderId="21" xfId="0" applyNumberFormat="1" applyFont="1" applyFill="1" applyBorder="1" applyAlignment="1">
      <alignment horizontal="right" vertical="center"/>
    </xf>
    <xf numFmtId="4" fontId="7" fillId="34" borderId="33" xfId="0" applyNumberFormat="1" applyFont="1" applyFill="1" applyBorder="1" applyAlignment="1">
      <alignment horizontal="right"/>
    </xf>
    <xf numFmtId="4" fontId="7" fillId="34" borderId="40" xfId="0" applyNumberFormat="1" applyFont="1" applyFill="1" applyBorder="1" applyAlignment="1">
      <alignment horizontal="right" vertical="center"/>
    </xf>
    <xf numFmtId="4" fontId="7" fillId="34" borderId="25" xfId="0" applyNumberFormat="1" applyFont="1" applyFill="1" applyBorder="1" applyAlignment="1">
      <alignment horizontal="right"/>
    </xf>
    <xf numFmtId="4" fontId="7" fillId="34" borderId="33" xfId="0" applyNumberFormat="1" applyFont="1" applyFill="1" applyBorder="1" applyAlignment="1">
      <alignment horizontal="right" vertical="center"/>
    </xf>
    <xf numFmtId="166" fontId="7" fillId="34" borderId="25" xfId="0" applyNumberFormat="1" applyFont="1" applyFill="1" applyBorder="1" applyAlignment="1">
      <alignment horizontal="right"/>
    </xf>
    <xf numFmtId="4" fontId="7" fillId="34" borderId="28" xfId="0" applyNumberFormat="1" applyFont="1" applyFill="1" applyBorder="1" applyAlignment="1">
      <alignment vertical="center"/>
    </xf>
    <xf numFmtId="3" fontId="12" fillId="34" borderId="28" xfId="0" applyNumberFormat="1" applyFont="1" applyFill="1" applyBorder="1" applyAlignment="1">
      <alignment/>
    </xf>
    <xf numFmtId="166" fontId="7" fillId="34" borderId="33" xfId="0" applyNumberFormat="1" applyFont="1" applyFill="1" applyBorder="1" applyAlignment="1">
      <alignment vertical="center"/>
    </xf>
    <xf numFmtId="3" fontId="7" fillId="34" borderId="33" xfId="0" applyNumberFormat="1" applyFont="1" applyFill="1" applyBorder="1" applyAlignment="1">
      <alignment/>
    </xf>
    <xf numFmtId="168" fontId="7" fillId="34" borderId="33" xfId="0" applyNumberFormat="1" applyFont="1" applyFill="1" applyBorder="1" applyAlignment="1">
      <alignment/>
    </xf>
    <xf numFmtId="166" fontId="7" fillId="34" borderId="33" xfId="0" applyNumberFormat="1" applyFont="1" applyFill="1" applyBorder="1" applyAlignment="1">
      <alignment/>
    </xf>
    <xf numFmtId="4" fontId="7" fillId="34" borderId="33" xfId="0" applyNumberFormat="1" applyFont="1" applyFill="1" applyBorder="1" applyAlignment="1">
      <alignment/>
    </xf>
    <xf numFmtId="4" fontId="7" fillId="34" borderId="25" xfId="0" applyNumberFormat="1" applyFont="1" applyFill="1" applyBorder="1" applyAlignment="1">
      <alignment horizontal="right" vertical="center"/>
    </xf>
    <xf numFmtId="166" fontId="7" fillId="34" borderId="30" xfId="0" applyNumberFormat="1" applyFont="1" applyFill="1" applyBorder="1" applyAlignment="1">
      <alignment horizontal="right" vertical="center"/>
    </xf>
    <xf numFmtId="3" fontId="12" fillId="34" borderId="28" xfId="0" applyNumberFormat="1" applyFont="1" applyFill="1" applyBorder="1" applyAlignment="1">
      <alignment horizontal="right" vertical="center"/>
    </xf>
    <xf numFmtId="166" fontId="7" fillId="34" borderId="43" xfId="0" applyNumberFormat="1" applyFont="1" applyFill="1" applyBorder="1" applyAlignment="1">
      <alignment vertical="center"/>
    </xf>
    <xf numFmtId="168" fontId="8" fillId="34" borderId="22" xfId="0" applyNumberFormat="1" applyFont="1" applyFill="1" applyBorder="1" applyAlignment="1">
      <alignment horizontal="right" vertical="center" wrapText="1"/>
    </xf>
    <xf numFmtId="168" fontId="8" fillId="34" borderId="21" xfId="0" applyNumberFormat="1" applyFont="1" applyFill="1" applyBorder="1" applyAlignment="1">
      <alignment horizontal="right" vertical="center"/>
    </xf>
    <xf numFmtId="168" fontId="7" fillId="34" borderId="25" xfId="0" applyNumberFormat="1" applyFont="1" applyFill="1" applyBorder="1" applyAlignment="1">
      <alignment/>
    </xf>
    <xf numFmtId="3" fontId="7" fillId="34" borderId="25" xfId="0" applyNumberFormat="1" applyFont="1" applyFill="1" applyBorder="1" applyAlignment="1">
      <alignment/>
    </xf>
    <xf numFmtId="4" fontId="8" fillId="34" borderId="44" xfId="58" applyNumberFormat="1" applyFont="1" applyFill="1" applyBorder="1" applyAlignment="1">
      <alignment horizontal="right" vertical="center" wrapText="1"/>
    </xf>
    <xf numFmtId="4" fontId="8" fillId="34" borderId="31" xfId="58" applyNumberFormat="1" applyFont="1" applyFill="1" applyBorder="1" applyAlignment="1">
      <alignment horizontal="right" vertical="center"/>
    </xf>
    <xf numFmtId="4" fontId="7" fillId="34" borderId="25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 horizontal="right" vertical="center"/>
    </xf>
    <xf numFmtId="3" fontId="12" fillId="34" borderId="45" xfId="0" applyNumberFormat="1" applyFont="1" applyFill="1" applyBorder="1" applyAlignment="1">
      <alignment/>
    </xf>
    <xf numFmtId="166" fontId="7" fillId="34" borderId="25" xfId="0" applyNumberFormat="1" applyFont="1" applyFill="1" applyBorder="1" applyAlignment="1">
      <alignment vertical="center"/>
    </xf>
    <xf numFmtId="166" fontId="7" fillId="34" borderId="25" xfId="0" applyNumberFormat="1" applyFont="1" applyFill="1" applyBorder="1" applyAlignment="1">
      <alignment/>
    </xf>
    <xf numFmtId="4" fontId="7" fillId="34" borderId="40" xfId="0" applyNumberFormat="1" applyFont="1" applyFill="1" applyBorder="1" applyAlignment="1">
      <alignment vertical="center"/>
    </xf>
    <xf numFmtId="4" fontId="7" fillId="34" borderId="38" xfId="0" applyNumberFormat="1" applyFont="1" applyFill="1" applyBorder="1" applyAlignment="1">
      <alignment vertical="center"/>
    </xf>
    <xf numFmtId="3" fontId="7" fillId="34" borderId="45" xfId="0" applyNumberFormat="1" applyFont="1" applyFill="1" applyBorder="1" applyAlignment="1">
      <alignment/>
    </xf>
    <xf numFmtId="3" fontId="7" fillId="34" borderId="25" xfId="0" applyNumberFormat="1" applyFont="1" applyFill="1" applyBorder="1" applyAlignment="1">
      <alignment horizontal="right"/>
    </xf>
    <xf numFmtId="49" fontId="8" fillId="0" borderId="46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0" fontId="62" fillId="0" borderId="0" xfId="0" applyNumberFormat="1" applyFont="1" applyBorder="1" applyAlignment="1">
      <alignment horizontal="left" vertical="top" wrapText="1"/>
    </xf>
    <xf numFmtId="0" fontId="62" fillId="0" borderId="47" xfId="0" applyFont="1" applyBorder="1" applyAlignment="1">
      <alignment horizontal="center" vertical="center" wrapText="1"/>
    </xf>
    <xf numFmtId="0" fontId="62" fillId="0" borderId="47" xfId="0" applyFont="1" applyBorder="1" applyAlignment="1">
      <alignment wrapText="1"/>
    </xf>
    <xf numFmtId="0" fontId="62" fillId="0" borderId="48" xfId="0" applyFont="1" applyBorder="1" applyAlignment="1">
      <alignment wrapText="1"/>
    </xf>
    <xf numFmtId="0" fontId="55" fillId="0" borderId="0" xfId="0" applyFont="1" applyAlignment="1">
      <alignment horizontal="left"/>
    </xf>
    <xf numFmtId="49" fontId="8" fillId="0" borderId="46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0" fontId="55" fillId="0" borderId="0" xfId="0" applyFont="1" applyBorder="1" applyAlignment="1">
      <alignment vertical="top" wrapText="1"/>
    </xf>
    <xf numFmtId="0" fontId="61" fillId="0" borderId="0" xfId="0" applyNumberFormat="1" applyFont="1" applyBorder="1" applyAlignment="1">
      <alignment horizontal="left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left" vertical="top" wrapText="1"/>
    </xf>
    <xf numFmtId="0" fontId="62" fillId="0" borderId="0" xfId="0" applyFont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BreakPreview" zoomScale="80" zoomScaleSheetLayoutView="80" zoomScalePageLayoutView="0" workbookViewId="0" topLeftCell="A58">
      <selection activeCell="C86" sqref="C86:L86"/>
    </sheetView>
  </sheetViews>
  <sheetFormatPr defaultColWidth="9.140625" defaultRowHeight="15"/>
  <cols>
    <col min="1" max="1" width="39.57421875" style="1" customWidth="1"/>
    <col min="2" max="2" width="18.7109375" style="97" customWidth="1"/>
    <col min="3" max="3" width="15.00390625" style="1" customWidth="1"/>
    <col min="4" max="5" width="12.28125" style="1" customWidth="1"/>
    <col min="6" max="6" width="16.421875" style="51" bestFit="1" customWidth="1"/>
    <col min="7" max="7" width="16.140625" style="16" customWidth="1"/>
    <col min="8" max="8" width="12.28125" style="1" customWidth="1"/>
    <col min="9" max="9" width="13.00390625" style="1" customWidth="1"/>
    <col min="10" max="10" width="15.421875" style="16" customWidth="1"/>
    <col min="11" max="11" width="14.28125" style="1" customWidth="1"/>
    <col min="12" max="12" width="18.140625" style="38" customWidth="1"/>
    <col min="13" max="13" width="23.7109375" style="81" hidden="1" customWidth="1"/>
    <col min="14" max="14" width="0.2890625" style="1" customWidth="1"/>
    <col min="15" max="18" width="9.140625" style="1" hidden="1" customWidth="1"/>
    <col min="19" max="16384" width="9.140625" style="1" customWidth="1"/>
  </cols>
  <sheetData>
    <row r="1" spans="1:12" ht="1.5" customHeight="1">
      <c r="A1" s="14"/>
      <c r="B1" s="85"/>
      <c r="C1" s="14"/>
      <c r="D1" s="14"/>
      <c r="E1" s="14"/>
      <c r="F1" s="46"/>
      <c r="G1" s="19"/>
      <c r="H1" s="14"/>
      <c r="I1" s="174"/>
      <c r="J1" s="174"/>
      <c r="K1" s="174"/>
      <c r="L1" s="174"/>
    </row>
    <row r="2" spans="1:12" ht="22.5" customHeight="1">
      <c r="A2" s="181" t="s">
        <v>24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3" s="16" customFormat="1" ht="39.75" customHeight="1" thickBot="1">
      <c r="A3" s="179" t="s">
        <v>31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81"/>
    </row>
    <row r="4" spans="1:12" ht="36.75" customHeight="1">
      <c r="A4" s="182" t="s">
        <v>9</v>
      </c>
      <c r="B4" s="184" t="s">
        <v>20</v>
      </c>
      <c r="C4" s="186" t="s">
        <v>16</v>
      </c>
      <c r="D4" s="187"/>
      <c r="E4" s="188"/>
      <c r="F4" s="171" t="s">
        <v>18</v>
      </c>
      <c r="G4" s="171"/>
      <c r="H4" s="171"/>
      <c r="I4" s="171"/>
      <c r="J4" s="171"/>
      <c r="K4" s="172"/>
      <c r="L4" s="173"/>
    </row>
    <row r="5" spans="1:12" ht="94.5" thickBot="1">
      <c r="A5" s="183"/>
      <c r="B5" s="185"/>
      <c r="C5" s="30" t="s">
        <v>17</v>
      </c>
      <c r="D5" s="31" t="s">
        <v>0</v>
      </c>
      <c r="E5" s="32" t="s">
        <v>1</v>
      </c>
      <c r="F5" s="99" t="s">
        <v>2</v>
      </c>
      <c r="G5" s="33" t="s">
        <v>23</v>
      </c>
      <c r="H5" s="34" t="s">
        <v>22</v>
      </c>
      <c r="I5" s="34" t="s">
        <v>3</v>
      </c>
      <c r="J5" s="35" t="s">
        <v>8</v>
      </c>
      <c r="K5" s="34" t="s">
        <v>4</v>
      </c>
      <c r="L5" s="39" t="s">
        <v>5</v>
      </c>
    </row>
    <row r="6" spans="1:12" ht="19.5" thickBot="1">
      <c r="A6" s="26" t="s">
        <v>6</v>
      </c>
      <c r="B6" s="86">
        <v>1</v>
      </c>
      <c r="C6" s="22">
        <v>2</v>
      </c>
      <c r="D6" s="23">
        <v>3</v>
      </c>
      <c r="E6" s="101">
        <v>4</v>
      </c>
      <c r="F6" s="100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40">
        <v>11</v>
      </c>
    </row>
    <row r="7" spans="1:13" s="36" customFormat="1" ht="15" customHeight="1" thickBot="1">
      <c r="A7" s="107" t="s">
        <v>11</v>
      </c>
      <c r="B7" s="108" t="s">
        <v>14</v>
      </c>
      <c r="C7" s="111"/>
      <c r="D7" s="134">
        <f>D11+D15+D19+D23+D27+D31+D35+D39+D43+D46+D50+D54+D58+D62+D66+D70+D74+D78+D82+D86</f>
        <v>6888.617000000001</v>
      </c>
      <c r="E7" s="109"/>
      <c r="F7" s="120"/>
      <c r="G7" s="110" t="s">
        <v>14</v>
      </c>
      <c r="H7" s="110" t="s">
        <v>14</v>
      </c>
      <c r="I7" s="110" t="s">
        <v>14</v>
      </c>
      <c r="J7" s="110" t="s">
        <v>14</v>
      </c>
      <c r="K7" s="110" t="s">
        <v>14</v>
      </c>
      <c r="L7" s="134">
        <f>L11+L15+L19+L23+L27+L31+L35+L39+L43+L46+L50+L54+L58+L62+L66+L70+L74+L78+L82+L86</f>
        <v>13259.361362418398</v>
      </c>
      <c r="M7" s="56"/>
    </row>
    <row r="8" spans="1:13" ht="62.25" customHeight="1" thickBot="1">
      <c r="A8" s="175" t="s">
        <v>72</v>
      </c>
      <c r="B8" s="87" t="s">
        <v>12</v>
      </c>
      <c r="C8" s="112">
        <v>127212</v>
      </c>
      <c r="D8" s="135">
        <f>C8*E8%</f>
        <v>127.212</v>
      </c>
      <c r="E8" s="102">
        <v>0.1</v>
      </c>
      <c r="F8" s="121">
        <v>701639.9</v>
      </c>
      <c r="G8" s="98" t="s">
        <v>93</v>
      </c>
      <c r="H8" s="58">
        <v>79.8</v>
      </c>
      <c r="I8" s="66">
        <v>50</v>
      </c>
      <c r="J8" s="153">
        <f>H8-I8</f>
        <v>29.799999999999997</v>
      </c>
      <c r="K8" s="67">
        <v>0.1</v>
      </c>
      <c r="L8" s="157">
        <f>(F8/H8)*J8*K8%</f>
        <v>262.01590250626566</v>
      </c>
      <c r="M8" s="82" t="s">
        <v>61</v>
      </c>
    </row>
    <row r="9" spans="1:12" ht="19.5" hidden="1" thickBot="1">
      <c r="A9" s="176"/>
      <c r="B9" s="88" t="s">
        <v>13</v>
      </c>
      <c r="C9" s="113"/>
      <c r="D9" s="136"/>
      <c r="E9" s="103"/>
      <c r="F9" s="122"/>
      <c r="G9" s="69"/>
      <c r="H9" s="59"/>
      <c r="I9" s="68"/>
      <c r="J9" s="154"/>
      <c r="K9" s="59"/>
      <c r="L9" s="158"/>
    </row>
    <row r="10" spans="1:12" ht="19.5" hidden="1" thickBot="1">
      <c r="A10" s="176"/>
      <c r="B10" s="88" t="s">
        <v>15</v>
      </c>
      <c r="C10" s="113"/>
      <c r="D10" s="136"/>
      <c r="E10" s="103"/>
      <c r="F10" s="122"/>
      <c r="G10" s="69"/>
      <c r="H10" s="59"/>
      <c r="I10" s="68"/>
      <c r="J10" s="154"/>
      <c r="K10" s="59"/>
      <c r="L10" s="158"/>
    </row>
    <row r="11" spans="1:13" s="36" customFormat="1" ht="18" customHeight="1" thickBot="1">
      <c r="A11" s="79" t="s">
        <v>33</v>
      </c>
      <c r="B11" s="89" t="s">
        <v>14</v>
      </c>
      <c r="C11" s="140">
        <f>C8</f>
        <v>127212</v>
      </c>
      <c r="D11" s="137">
        <f>D8</f>
        <v>127.212</v>
      </c>
      <c r="E11" s="141">
        <f>E8</f>
        <v>0.1</v>
      </c>
      <c r="F11" s="142">
        <f>F8</f>
        <v>701639.9</v>
      </c>
      <c r="G11" s="143"/>
      <c r="H11" s="144">
        <f>H8</f>
        <v>79.8</v>
      </c>
      <c r="I11" s="145">
        <f>I8</f>
        <v>50</v>
      </c>
      <c r="J11" s="146">
        <f>J8</f>
        <v>29.799999999999997</v>
      </c>
      <c r="K11" s="147">
        <f>K8</f>
        <v>0.1</v>
      </c>
      <c r="L11" s="148">
        <f>L8</f>
        <v>262.01590250626566</v>
      </c>
      <c r="M11" s="56"/>
    </row>
    <row r="12" spans="1:13" ht="54" customHeight="1" thickBot="1">
      <c r="A12" s="168" t="s">
        <v>73</v>
      </c>
      <c r="B12" s="87" t="s">
        <v>12</v>
      </c>
      <c r="C12" s="112">
        <v>97789</v>
      </c>
      <c r="D12" s="135">
        <f>C12*E12%</f>
        <v>97.789</v>
      </c>
      <c r="E12" s="102">
        <v>0.1</v>
      </c>
      <c r="F12" s="123">
        <v>807898.43</v>
      </c>
      <c r="G12" s="98" t="s">
        <v>93</v>
      </c>
      <c r="H12" s="58">
        <v>81.3</v>
      </c>
      <c r="I12" s="66">
        <v>50</v>
      </c>
      <c r="J12" s="153">
        <f>H12-I12</f>
        <v>31.299999999999997</v>
      </c>
      <c r="K12" s="67">
        <v>0.1</v>
      </c>
      <c r="L12" s="157">
        <f>(F12/H12)*J12*K12%</f>
        <v>311.03592692496926</v>
      </c>
      <c r="M12" s="82" t="s">
        <v>62</v>
      </c>
    </row>
    <row r="13" spans="1:12" ht="19.5" hidden="1" thickBot="1">
      <c r="A13" s="169"/>
      <c r="B13" s="88" t="s">
        <v>13</v>
      </c>
      <c r="C13" s="113"/>
      <c r="D13" s="136"/>
      <c r="E13" s="103"/>
      <c r="F13" s="122"/>
      <c r="G13" s="69"/>
      <c r="H13" s="59"/>
      <c r="I13" s="68"/>
      <c r="J13" s="154"/>
      <c r="K13" s="59"/>
      <c r="L13" s="158"/>
    </row>
    <row r="14" spans="1:12" ht="19.5" hidden="1" thickBot="1">
      <c r="A14" s="169"/>
      <c r="B14" s="88" t="s">
        <v>15</v>
      </c>
      <c r="C14" s="114"/>
      <c r="D14" s="136"/>
      <c r="E14" s="103"/>
      <c r="F14" s="124"/>
      <c r="G14" s="70"/>
      <c r="H14" s="60"/>
      <c r="I14" s="68"/>
      <c r="J14" s="154"/>
      <c r="K14" s="59"/>
      <c r="L14" s="158"/>
    </row>
    <row r="15" spans="1:13" s="36" customFormat="1" ht="19.5" thickBot="1">
      <c r="A15" s="79" t="s">
        <v>34</v>
      </c>
      <c r="B15" s="90" t="s">
        <v>12</v>
      </c>
      <c r="C15" s="149">
        <v>216980</v>
      </c>
      <c r="D15" s="138">
        <f>C15*E15%</f>
        <v>216.98000000000002</v>
      </c>
      <c r="E15" s="150">
        <v>0.1</v>
      </c>
      <c r="F15" s="142">
        <f>F12</f>
        <v>807898.43</v>
      </c>
      <c r="G15" s="151"/>
      <c r="H15" s="152">
        <v>76.9</v>
      </c>
      <c r="I15" s="145">
        <f>I12</f>
        <v>50</v>
      </c>
      <c r="J15" s="146">
        <f>J12</f>
        <v>31.299999999999997</v>
      </c>
      <c r="K15" s="147">
        <f>K12</f>
        <v>0.1</v>
      </c>
      <c r="L15" s="148">
        <f>L12</f>
        <v>311.03592692496926</v>
      </c>
      <c r="M15" s="56"/>
    </row>
    <row r="16" spans="1:13" ht="56.25" customHeight="1">
      <c r="A16" s="168" t="s">
        <v>74</v>
      </c>
      <c r="B16" s="87" t="s">
        <v>12</v>
      </c>
      <c r="C16" s="112">
        <v>196840</v>
      </c>
      <c r="D16" s="135">
        <f>C16*E16%</f>
        <v>196.84</v>
      </c>
      <c r="E16" s="102">
        <v>0.1</v>
      </c>
      <c r="F16" s="123">
        <v>1033189.23</v>
      </c>
      <c r="G16" s="98" t="s">
        <v>93</v>
      </c>
      <c r="H16" s="58">
        <v>84.7</v>
      </c>
      <c r="I16" s="66">
        <v>50</v>
      </c>
      <c r="J16" s="153">
        <f>H16-I16</f>
        <v>34.7</v>
      </c>
      <c r="K16" s="67">
        <v>0.1</v>
      </c>
      <c r="L16" s="157">
        <f>(F16/H16)*J16*K16%</f>
        <v>423.2782323612751</v>
      </c>
      <c r="M16" s="82" t="s">
        <v>63</v>
      </c>
    </row>
    <row r="17" spans="1:12" ht="45">
      <c r="A17" s="169"/>
      <c r="B17" s="88" t="s">
        <v>96</v>
      </c>
      <c r="C17" s="113"/>
      <c r="D17" s="136"/>
      <c r="E17" s="103"/>
      <c r="F17" s="122">
        <v>312413.71</v>
      </c>
      <c r="G17" s="98" t="s">
        <v>94</v>
      </c>
      <c r="H17" s="59">
        <v>80.5</v>
      </c>
      <c r="I17" s="68">
        <v>0</v>
      </c>
      <c r="J17" s="154">
        <v>0</v>
      </c>
      <c r="K17" s="67">
        <v>0.1</v>
      </c>
      <c r="L17" s="157">
        <f>H17*K17</f>
        <v>8.05</v>
      </c>
    </row>
    <row r="18" spans="1:12" ht="45.75" thickBot="1">
      <c r="A18" s="169"/>
      <c r="B18" s="88" t="s">
        <v>15</v>
      </c>
      <c r="C18" s="114"/>
      <c r="D18" s="136"/>
      <c r="E18" s="103"/>
      <c r="F18" s="124">
        <v>104114.47</v>
      </c>
      <c r="G18" s="98" t="s">
        <v>95</v>
      </c>
      <c r="H18" s="60">
        <v>42.4</v>
      </c>
      <c r="I18" s="68">
        <v>0</v>
      </c>
      <c r="J18" s="154">
        <v>0</v>
      </c>
      <c r="K18" s="67">
        <v>0.1</v>
      </c>
      <c r="L18" s="157">
        <f>H18*K18</f>
        <v>4.24</v>
      </c>
    </row>
    <row r="19" spans="1:13" s="27" customFormat="1" ht="18" customHeight="1" thickBot="1">
      <c r="A19" s="79" t="s">
        <v>35</v>
      </c>
      <c r="B19" s="91" t="s">
        <v>14</v>
      </c>
      <c r="C19" s="149">
        <f>C16</f>
        <v>196840</v>
      </c>
      <c r="D19" s="139">
        <f>D16</f>
        <v>196.84</v>
      </c>
      <c r="E19" s="150">
        <v>0.1</v>
      </c>
      <c r="F19" s="142">
        <f>F16</f>
        <v>1033189.23</v>
      </c>
      <c r="G19" s="160"/>
      <c r="H19" s="152">
        <v>76.9</v>
      </c>
      <c r="I19" s="145">
        <f>I16</f>
        <v>50</v>
      </c>
      <c r="J19" s="146">
        <f>J16</f>
        <v>34.7</v>
      </c>
      <c r="K19" s="147">
        <f>K16</f>
        <v>0.1</v>
      </c>
      <c r="L19" s="148">
        <f>SUM(L16:L18)</f>
        <v>435.56823236127514</v>
      </c>
      <c r="M19" s="56"/>
    </row>
    <row r="20" spans="1:13" ht="54" customHeight="1" thickBot="1">
      <c r="A20" s="168" t="s">
        <v>75</v>
      </c>
      <c r="B20" s="87" t="s">
        <v>12</v>
      </c>
      <c r="C20" s="115">
        <v>266474</v>
      </c>
      <c r="D20" s="135">
        <f>C20*E20%</f>
        <v>266.474</v>
      </c>
      <c r="E20" s="104">
        <v>0.1</v>
      </c>
      <c r="F20" s="125">
        <v>1229486.13</v>
      </c>
      <c r="G20" s="98" t="s">
        <v>93</v>
      </c>
      <c r="H20" s="61">
        <v>94.1</v>
      </c>
      <c r="I20" s="66">
        <v>50</v>
      </c>
      <c r="J20" s="153">
        <f>H20-I20</f>
        <v>44.099999999999994</v>
      </c>
      <c r="K20" s="67">
        <v>0.1</v>
      </c>
      <c r="L20" s="157">
        <f>(F20/H20)*J20*K20%</f>
        <v>576.1991321253984</v>
      </c>
      <c r="M20" s="83" t="s">
        <v>58</v>
      </c>
    </row>
    <row r="21" spans="1:12" ht="18.75" hidden="1">
      <c r="A21" s="169"/>
      <c r="B21" s="88" t="s">
        <v>13</v>
      </c>
      <c r="C21" s="116"/>
      <c r="D21" s="136"/>
      <c r="E21" s="105"/>
      <c r="F21" s="126"/>
      <c r="G21" s="72"/>
      <c r="H21" s="62"/>
      <c r="I21" s="68"/>
      <c r="J21" s="154"/>
      <c r="K21" s="59"/>
      <c r="L21" s="158"/>
    </row>
    <row r="22" spans="1:12" ht="19.5" hidden="1" thickBot="1">
      <c r="A22" s="169"/>
      <c r="B22" s="88" t="s">
        <v>15</v>
      </c>
      <c r="C22" s="116"/>
      <c r="D22" s="136"/>
      <c r="E22" s="105"/>
      <c r="F22" s="126"/>
      <c r="G22" s="72"/>
      <c r="H22" s="62"/>
      <c r="I22" s="68"/>
      <c r="J22" s="154"/>
      <c r="K22" s="59"/>
      <c r="L22" s="158"/>
    </row>
    <row r="23" spans="1:13" s="36" customFormat="1" ht="18" customHeight="1" thickBot="1">
      <c r="A23" s="79" t="s">
        <v>36</v>
      </c>
      <c r="B23" s="89" t="s">
        <v>14</v>
      </c>
      <c r="C23" s="149">
        <f>C20</f>
        <v>266474</v>
      </c>
      <c r="D23" s="139">
        <f aca="true" t="shared" si="0" ref="D23:L23">D20</f>
        <v>266.474</v>
      </c>
      <c r="E23" s="141">
        <f t="shared" si="0"/>
        <v>0.1</v>
      </c>
      <c r="F23" s="142">
        <f t="shared" si="0"/>
        <v>1229486.13</v>
      </c>
      <c r="G23" s="161"/>
      <c r="H23" s="162">
        <f t="shared" si="0"/>
        <v>94.1</v>
      </c>
      <c r="I23" s="156">
        <f t="shared" si="0"/>
        <v>50</v>
      </c>
      <c r="J23" s="155">
        <f t="shared" si="0"/>
        <v>44.099999999999994</v>
      </c>
      <c r="K23" s="163">
        <f t="shared" si="0"/>
        <v>0.1</v>
      </c>
      <c r="L23" s="159">
        <f t="shared" si="0"/>
        <v>576.1991321253984</v>
      </c>
      <c r="M23" s="56"/>
    </row>
    <row r="24" spans="1:13" ht="50.25" customHeight="1" thickBot="1">
      <c r="A24" s="168" t="s">
        <v>76</v>
      </c>
      <c r="B24" s="87" t="s">
        <v>12</v>
      </c>
      <c r="C24" s="112">
        <v>152680</v>
      </c>
      <c r="D24" s="135">
        <f>C24*E24%</f>
        <v>152.68</v>
      </c>
      <c r="E24" s="104">
        <v>0.1</v>
      </c>
      <c r="F24" s="123">
        <v>1174827.46</v>
      </c>
      <c r="G24" s="98" t="s">
        <v>93</v>
      </c>
      <c r="H24" s="58">
        <v>97.1</v>
      </c>
      <c r="I24" s="66">
        <v>50</v>
      </c>
      <c r="J24" s="153">
        <f>H24-I24</f>
        <v>47.099999999999994</v>
      </c>
      <c r="K24" s="67">
        <v>0.1</v>
      </c>
      <c r="L24" s="157">
        <f>(F24/H24)*J24*K24%</f>
        <v>569.8699625746652</v>
      </c>
      <c r="M24" s="82" t="s">
        <v>64</v>
      </c>
    </row>
    <row r="25" spans="1:12" ht="18.75" hidden="1">
      <c r="A25" s="169"/>
      <c r="B25" s="88" t="s">
        <v>13</v>
      </c>
      <c r="C25" s="113"/>
      <c r="D25" s="136"/>
      <c r="E25" s="103"/>
      <c r="F25" s="122"/>
      <c r="G25" s="69"/>
      <c r="H25" s="59"/>
      <c r="I25" s="68"/>
      <c r="J25" s="154"/>
      <c r="K25" s="59"/>
      <c r="L25" s="158"/>
    </row>
    <row r="26" spans="1:12" ht="19.5" hidden="1" thickBot="1">
      <c r="A26" s="169"/>
      <c r="B26" s="88" t="s">
        <v>15</v>
      </c>
      <c r="C26" s="113"/>
      <c r="D26" s="136"/>
      <c r="E26" s="103"/>
      <c r="F26" s="122"/>
      <c r="G26" s="69"/>
      <c r="H26" s="59"/>
      <c r="I26" s="68"/>
      <c r="J26" s="154"/>
      <c r="K26" s="59"/>
      <c r="L26" s="158"/>
    </row>
    <row r="27" spans="1:12" ht="21" customHeight="1" thickBot="1">
      <c r="A27" s="80" t="s">
        <v>37</v>
      </c>
      <c r="B27" s="92" t="s">
        <v>14</v>
      </c>
      <c r="C27" s="149">
        <f>C24</f>
        <v>152680</v>
      </c>
      <c r="D27" s="139">
        <f aca="true" t="shared" si="1" ref="D27:L27">D24</f>
        <v>152.68</v>
      </c>
      <c r="E27" s="141">
        <f t="shared" si="1"/>
        <v>0.1</v>
      </c>
      <c r="F27" s="142">
        <f t="shared" si="1"/>
        <v>1174827.46</v>
      </c>
      <c r="G27" s="161"/>
      <c r="H27" s="162">
        <f t="shared" si="1"/>
        <v>97.1</v>
      </c>
      <c r="I27" s="156">
        <f t="shared" si="1"/>
        <v>50</v>
      </c>
      <c r="J27" s="155">
        <f t="shared" si="1"/>
        <v>47.099999999999994</v>
      </c>
      <c r="K27" s="163">
        <f t="shared" si="1"/>
        <v>0.1</v>
      </c>
      <c r="L27" s="159">
        <f t="shared" si="1"/>
        <v>569.8699625746652</v>
      </c>
    </row>
    <row r="28" spans="1:13" ht="44.25" customHeight="1" thickBot="1">
      <c r="A28" s="168" t="s">
        <v>77</v>
      </c>
      <c r="B28" s="87" t="s">
        <v>12</v>
      </c>
      <c r="C28" s="117">
        <v>411699</v>
      </c>
      <c r="D28" s="135">
        <f>C28*E28%</f>
        <v>1235.097</v>
      </c>
      <c r="E28" s="106">
        <v>0.3</v>
      </c>
      <c r="F28" s="127">
        <v>2641649.15</v>
      </c>
      <c r="G28" s="98" t="s">
        <v>93</v>
      </c>
      <c r="H28" s="63">
        <v>192.7</v>
      </c>
      <c r="I28" s="73">
        <v>50</v>
      </c>
      <c r="J28" s="153">
        <f>H28-I28</f>
        <v>142.7</v>
      </c>
      <c r="K28" s="74">
        <v>0.1</v>
      </c>
      <c r="L28" s="157">
        <f>(F28/H28)*J28*K28%</f>
        <v>1956.218649221588</v>
      </c>
      <c r="M28" s="83" t="s">
        <v>57</v>
      </c>
    </row>
    <row r="29" spans="1:12" ht="18.75" hidden="1">
      <c r="A29" s="169"/>
      <c r="B29" s="88" t="s">
        <v>13</v>
      </c>
      <c r="C29" s="113"/>
      <c r="D29" s="136"/>
      <c r="E29" s="103"/>
      <c r="F29" s="122"/>
      <c r="G29" s="69"/>
      <c r="H29" s="59"/>
      <c r="I29" s="68"/>
      <c r="J29" s="154"/>
      <c r="K29" s="59"/>
      <c r="L29" s="158"/>
    </row>
    <row r="30" spans="1:12" ht="19.5" hidden="1" thickBot="1">
      <c r="A30" s="169"/>
      <c r="B30" s="88" t="s">
        <v>15</v>
      </c>
      <c r="C30" s="113"/>
      <c r="D30" s="136"/>
      <c r="E30" s="103"/>
      <c r="F30" s="122"/>
      <c r="G30" s="69"/>
      <c r="H30" s="59"/>
      <c r="I30" s="68"/>
      <c r="J30" s="154"/>
      <c r="K30" s="59"/>
      <c r="L30" s="158"/>
    </row>
    <row r="31" spans="1:12" ht="18" customHeight="1" thickBot="1">
      <c r="A31" s="80" t="s">
        <v>38</v>
      </c>
      <c r="B31" s="92" t="s">
        <v>14</v>
      </c>
      <c r="C31" s="149">
        <f>C28</f>
        <v>411699</v>
      </c>
      <c r="D31" s="139">
        <f aca="true" t="shared" si="2" ref="D31:L31">D28</f>
        <v>1235.097</v>
      </c>
      <c r="E31" s="141">
        <f t="shared" si="2"/>
        <v>0.3</v>
      </c>
      <c r="F31" s="164">
        <f t="shared" si="2"/>
        <v>2641649.15</v>
      </c>
      <c r="G31" s="161"/>
      <c r="H31" s="162">
        <f t="shared" si="2"/>
        <v>192.7</v>
      </c>
      <c r="I31" s="156">
        <f t="shared" si="2"/>
        <v>50</v>
      </c>
      <c r="J31" s="155">
        <f t="shared" si="2"/>
        <v>142.7</v>
      </c>
      <c r="K31" s="163">
        <f t="shared" si="2"/>
        <v>0.1</v>
      </c>
      <c r="L31" s="159">
        <f t="shared" si="2"/>
        <v>1956.218649221588</v>
      </c>
    </row>
    <row r="32" spans="1:13" ht="49.5" customHeight="1" thickBot="1">
      <c r="A32" s="168" t="s">
        <v>78</v>
      </c>
      <c r="B32" s="87" t="s">
        <v>12</v>
      </c>
      <c r="C32" s="112">
        <v>67734</v>
      </c>
      <c r="D32" s="135">
        <f>C32*E32%</f>
        <v>67.734</v>
      </c>
      <c r="E32" s="102">
        <v>0.1</v>
      </c>
      <c r="F32" s="123">
        <v>1373782.21</v>
      </c>
      <c r="G32" s="98" t="s">
        <v>93</v>
      </c>
      <c r="H32" s="58">
        <v>115.3</v>
      </c>
      <c r="I32" s="66">
        <v>50</v>
      </c>
      <c r="J32" s="153">
        <f>H32-I32</f>
        <v>65.3</v>
      </c>
      <c r="K32" s="67">
        <v>0.1</v>
      </c>
      <c r="L32" s="157">
        <f>(F32/H32)*J32*K32%</f>
        <v>778.0397078317433</v>
      </c>
      <c r="M32" s="82" t="s">
        <v>65</v>
      </c>
    </row>
    <row r="33" spans="1:12" ht="18.75" hidden="1">
      <c r="A33" s="169"/>
      <c r="B33" s="88" t="s">
        <v>13</v>
      </c>
      <c r="C33" s="113"/>
      <c r="D33" s="136"/>
      <c r="E33" s="103"/>
      <c r="F33" s="122"/>
      <c r="G33" s="69"/>
      <c r="H33" s="59"/>
      <c r="I33" s="68"/>
      <c r="J33" s="154"/>
      <c r="K33" s="59"/>
      <c r="L33" s="158"/>
    </row>
    <row r="34" spans="1:12" ht="30" customHeight="1" hidden="1" thickBot="1">
      <c r="A34" s="169"/>
      <c r="B34" s="88" t="s">
        <v>15</v>
      </c>
      <c r="C34" s="113"/>
      <c r="D34" s="136"/>
      <c r="E34" s="103"/>
      <c r="F34" s="122"/>
      <c r="G34" s="69"/>
      <c r="H34" s="59"/>
      <c r="I34" s="68"/>
      <c r="J34" s="154"/>
      <c r="K34" s="59"/>
      <c r="L34" s="158"/>
    </row>
    <row r="35" spans="1:12" ht="18" customHeight="1" thickBot="1">
      <c r="A35" s="80" t="s">
        <v>39</v>
      </c>
      <c r="B35" s="92" t="s">
        <v>14</v>
      </c>
      <c r="C35" s="149">
        <f>C32</f>
        <v>67734</v>
      </c>
      <c r="D35" s="139">
        <f aca="true" t="shared" si="3" ref="D35:L35">D32</f>
        <v>67.734</v>
      </c>
      <c r="E35" s="141">
        <f t="shared" si="3"/>
        <v>0.1</v>
      </c>
      <c r="F35" s="142">
        <f t="shared" si="3"/>
        <v>1373782.21</v>
      </c>
      <c r="G35" s="161"/>
      <c r="H35" s="162">
        <f t="shared" si="3"/>
        <v>115.3</v>
      </c>
      <c r="I35" s="156">
        <f t="shared" si="3"/>
        <v>50</v>
      </c>
      <c r="J35" s="155">
        <f t="shared" si="3"/>
        <v>65.3</v>
      </c>
      <c r="K35" s="163">
        <f t="shared" si="3"/>
        <v>0.1</v>
      </c>
      <c r="L35" s="159">
        <f t="shared" si="3"/>
        <v>778.0397078317433</v>
      </c>
    </row>
    <row r="36" spans="1:13" ht="44.25" customHeight="1">
      <c r="A36" s="168" t="s">
        <v>79</v>
      </c>
      <c r="B36" s="87" t="s">
        <v>12</v>
      </c>
      <c r="C36" s="115">
        <v>74862</v>
      </c>
      <c r="D36" s="135">
        <f>C36*E36%</f>
        <v>74.862</v>
      </c>
      <c r="E36" s="104">
        <v>0.1</v>
      </c>
      <c r="F36" s="128">
        <v>1000751.1</v>
      </c>
      <c r="G36" s="98" t="s">
        <v>93</v>
      </c>
      <c r="H36" s="61">
        <v>79.6</v>
      </c>
      <c r="I36" s="75">
        <v>50</v>
      </c>
      <c r="J36" s="153">
        <f>H36-I36</f>
        <v>29.599999999999994</v>
      </c>
      <c r="K36" s="76">
        <v>0.1</v>
      </c>
      <c r="L36" s="157">
        <f>(F36/H36)*J36*K36%</f>
        <v>372.13859999999994</v>
      </c>
      <c r="M36" s="83" t="s">
        <v>55</v>
      </c>
    </row>
    <row r="37" spans="1:12" ht="18.75" hidden="1">
      <c r="A37" s="169"/>
      <c r="B37" s="88" t="s">
        <v>13</v>
      </c>
      <c r="C37" s="113"/>
      <c r="D37" s="136"/>
      <c r="E37" s="103"/>
      <c r="F37" s="122"/>
      <c r="G37" s="69"/>
      <c r="H37" s="59"/>
      <c r="I37" s="68"/>
      <c r="J37" s="154"/>
      <c r="K37" s="59"/>
      <c r="L37" s="158"/>
    </row>
    <row r="38" spans="1:12" ht="1.5" customHeight="1" thickBot="1">
      <c r="A38" s="169"/>
      <c r="B38" s="88" t="s">
        <v>15</v>
      </c>
      <c r="C38" s="113"/>
      <c r="D38" s="136"/>
      <c r="E38" s="103"/>
      <c r="F38" s="122"/>
      <c r="G38" s="69"/>
      <c r="H38" s="59"/>
      <c r="I38" s="68"/>
      <c r="J38" s="154"/>
      <c r="K38" s="59"/>
      <c r="L38" s="158"/>
    </row>
    <row r="39" spans="1:12" ht="18" customHeight="1" thickBot="1">
      <c r="A39" s="80" t="s">
        <v>40</v>
      </c>
      <c r="B39" s="92" t="s">
        <v>14</v>
      </c>
      <c r="C39" s="149">
        <f>C36</f>
        <v>74862</v>
      </c>
      <c r="D39" s="139">
        <f aca="true" t="shared" si="4" ref="D39:L39">D36</f>
        <v>74.862</v>
      </c>
      <c r="E39" s="141">
        <f t="shared" si="4"/>
        <v>0.1</v>
      </c>
      <c r="F39" s="142">
        <f t="shared" si="4"/>
        <v>1000751.1</v>
      </c>
      <c r="G39" s="161"/>
      <c r="H39" s="162">
        <f t="shared" si="4"/>
        <v>79.6</v>
      </c>
      <c r="I39" s="156">
        <f t="shared" si="4"/>
        <v>50</v>
      </c>
      <c r="J39" s="155">
        <f t="shared" si="4"/>
        <v>29.599999999999994</v>
      </c>
      <c r="K39" s="163">
        <f t="shared" si="4"/>
        <v>0.1</v>
      </c>
      <c r="L39" s="159">
        <f t="shared" si="4"/>
        <v>372.13859999999994</v>
      </c>
    </row>
    <row r="40" spans="1:13" ht="48.75" customHeight="1">
      <c r="A40" s="168" t="s">
        <v>80</v>
      </c>
      <c r="B40" s="87" t="s">
        <v>12</v>
      </c>
      <c r="C40" s="118">
        <v>356701</v>
      </c>
      <c r="D40" s="135">
        <f>C40*E40%</f>
        <v>1070.103</v>
      </c>
      <c r="E40" s="102">
        <v>0.3</v>
      </c>
      <c r="F40" s="129">
        <v>2211040.68</v>
      </c>
      <c r="G40" s="98" t="s">
        <v>93</v>
      </c>
      <c r="H40" s="64">
        <v>156.2</v>
      </c>
      <c r="I40" s="66">
        <v>50</v>
      </c>
      <c r="J40" s="153">
        <f>H40-I40</f>
        <v>106.19999999999999</v>
      </c>
      <c r="K40" s="67">
        <v>0.1</v>
      </c>
      <c r="L40" s="157">
        <f>(F40/H40)*J40*K40%</f>
        <v>1503.2811793597953</v>
      </c>
      <c r="M40" s="82" t="s">
        <v>66</v>
      </c>
    </row>
    <row r="41" spans="1:12" ht="45.75" thickBot="1">
      <c r="A41" s="169"/>
      <c r="B41" s="88" t="s">
        <v>96</v>
      </c>
      <c r="C41" s="113"/>
      <c r="D41" s="136"/>
      <c r="E41" s="103"/>
      <c r="F41" s="122">
        <v>354808.35</v>
      </c>
      <c r="G41" s="98" t="s">
        <v>94</v>
      </c>
      <c r="H41" s="59">
        <v>87.9</v>
      </c>
      <c r="I41" s="68">
        <v>0</v>
      </c>
      <c r="J41" s="154">
        <v>0</v>
      </c>
      <c r="K41" s="59">
        <v>0.1</v>
      </c>
      <c r="L41" s="157">
        <f>H41*K41</f>
        <v>8.790000000000001</v>
      </c>
    </row>
    <row r="42" spans="1:12" ht="19.5" hidden="1" thickBot="1">
      <c r="A42" s="169"/>
      <c r="B42" s="88" t="s">
        <v>15</v>
      </c>
      <c r="C42" s="113"/>
      <c r="D42" s="136"/>
      <c r="E42" s="103"/>
      <c r="F42" s="122"/>
      <c r="G42" s="69"/>
      <c r="H42" s="59"/>
      <c r="I42" s="68"/>
      <c r="J42" s="154"/>
      <c r="K42" s="59"/>
      <c r="L42" s="158"/>
    </row>
    <row r="43" spans="1:12" ht="18" customHeight="1" thickBot="1">
      <c r="A43" s="80" t="s">
        <v>41</v>
      </c>
      <c r="B43" s="92" t="s">
        <v>14</v>
      </c>
      <c r="C43" s="149">
        <f>C40</f>
        <v>356701</v>
      </c>
      <c r="D43" s="139">
        <f aca="true" t="shared" si="5" ref="D43:K43">D40</f>
        <v>1070.103</v>
      </c>
      <c r="E43" s="141">
        <f t="shared" si="5"/>
        <v>0.3</v>
      </c>
      <c r="F43" s="142">
        <f t="shared" si="5"/>
        <v>2211040.68</v>
      </c>
      <c r="G43" s="161"/>
      <c r="H43" s="162">
        <f t="shared" si="5"/>
        <v>156.2</v>
      </c>
      <c r="I43" s="156">
        <f t="shared" si="5"/>
        <v>50</v>
      </c>
      <c r="J43" s="155">
        <f t="shared" si="5"/>
        <v>106.19999999999999</v>
      </c>
      <c r="K43" s="163">
        <f t="shared" si="5"/>
        <v>0.1</v>
      </c>
      <c r="L43" s="159">
        <f>SUM(L40:L42)</f>
        <v>1512.0711793597952</v>
      </c>
    </row>
    <row r="44" spans="1:13" ht="47.25" customHeight="1">
      <c r="A44" s="168" t="s">
        <v>92</v>
      </c>
      <c r="B44" s="87" t="s">
        <v>12</v>
      </c>
      <c r="C44" s="115">
        <v>310380</v>
      </c>
      <c r="D44" s="135">
        <f>C44*E44%</f>
        <v>931.14</v>
      </c>
      <c r="E44" s="104">
        <v>0.3</v>
      </c>
      <c r="F44" s="125">
        <v>1172287.62</v>
      </c>
      <c r="G44" s="98" t="s">
        <v>93</v>
      </c>
      <c r="H44" s="61">
        <v>114.7</v>
      </c>
      <c r="I44" s="75">
        <v>20</v>
      </c>
      <c r="J44" s="153">
        <f>H44-I44</f>
        <v>94.7</v>
      </c>
      <c r="K44" s="76">
        <v>0.1</v>
      </c>
      <c r="L44" s="157">
        <f>(F44/H44)*J44*K44%</f>
        <v>967.878270392328</v>
      </c>
      <c r="M44" s="83" t="s">
        <v>56</v>
      </c>
    </row>
    <row r="45" spans="1:12" ht="45.75" thickBot="1">
      <c r="A45" s="169"/>
      <c r="B45" s="88" t="s">
        <v>97</v>
      </c>
      <c r="C45" s="113"/>
      <c r="D45" s="136"/>
      <c r="E45" s="103"/>
      <c r="F45" s="122">
        <v>2895.66</v>
      </c>
      <c r="G45" s="98" t="s">
        <v>94</v>
      </c>
      <c r="H45" s="59">
        <v>2</v>
      </c>
      <c r="I45" s="68">
        <v>0</v>
      </c>
      <c r="J45" s="154">
        <v>0</v>
      </c>
      <c r="K45" s="59">
        <v>0.1</v>
      </c>
      <c r="L45" s="157">
        <f>H45*K45</f>
        <v>0.2</v>
      </c>
    </row>
    <row r="46" spans="1:12" ht="18" customHeight="1" thickBot="1">
      <c r="A46" s="79" t="s">
        <v>42</v>
      </c>
      <c r="B46" s="92" t="s">
        <v>14</v>
      </c>
      <c r="C46" s="149">
        <f>C44</f>
        <v>310380</v>
      </c>
      <c r="D46" s="139">
        <f aca="true" t="shared" si="6" ref="D46:L46">D44</f>
        <v>931.14</v>
      </c>
      <c r="E46" s="141">
        <f t="shared" si="6"/>
        <v>0.3</v>
      </c>
      <c r="F46" s="165">
        <f t="shared" si="6"/>
        <v>1172287.62</v>
      </c>
      <c r="G46" s="166"/>
      <c r="H46" s="162">
        <f t="shared" si="6"/>
        <v>114.7</v>
      </c>
      <c r="I46" s="156">
        <f t="shared" si="6"/>
        <v>20</v>
      </c>
      <c r="J46" s="155">
        <f t="shared" si="6"/>
        <v>94.7</v>
      </c>
      <c r="K46" s="163">
        <f t="shared" si="6"/>
        <v>0.1</v>
      </c>
      <c r="L46" s="159">
        <f t="shared" si="6"/>
        <v>967.878270392328</v>
      </c>
    </row>
    <row r="47" spans="1:13" ht="53.25" customHeight="1" thickBot="1">
      <c r="A47" s="168" t="s">
        <v>81</v>
      </c>
      <c r="B47" s="87" t="s">
        <v>12</v>
      </c>
      <c r="C47" s="112">
        <v>96920</v>
      </c>
      <c r="D47" s="135">
        <f>C47*E47%</f>
        <v>96.92</v>
      </c>
      <c r="E47" s="104">
        <v>0.1</v>
      </c>
      <c r="F47" s="130">
        <v>756107.86</v>
      </c>
      <c r="G47" s="98" t="s">
        <v>93</v>
      </c>
      <c r="H47" s="58">
        <v>50.7</v>
      </c>
      <c r="I47" s="75">
        <v>50</v>
      </c>
      <c r="J47" s="153">
        <f>H47-I47</f>
        <v>0.7000000000000028</v>
      </c>
      <c r="K47" s="76">
        <v>0.1</v>
      </c>
      <c r="L47" s="157">
        <f>(F47/H47)*J47*K47%</f>
        <v>10.43935901380675</v>
      </c>
      <c r="M47" s="82" t="s">
        <v>54</v>
      </c>
    </row>
    <row r="48" spans="1:12" ht="18.75" hidden="1">
      <c r="A48" s="169"/>
      <c r="B48" s="88" t="s">
        <v>13</v>
      </c>
      <c r="C48" s="113"/>
      <c r="D48" s="136"/>
      <c r="E48" s="103"/>
      <c r="F48" s="122"/>
      <c r="G48" s="77"/>
      <c r="H48" s="59"/>
      <c r="I48" s="68"/>
      <c r="J48" s="154"/>
      <c r="K48" s="59"/>
      <c r="L48" s="158"/>
    </row>
    <row r="49" spans="1:12" ht="19.5" hidden="1" thickBot="1">
      <c r="A49" s="169"/>
      <c r="B49" s="88" t="s">
        <v>15</v>
      </c>
      <c r="C49" s="113"/>
      <c r="D49" s="136"/>
      <c r="E49" s="103"/>
      <c r="F49" s="131"/>
      <c r="G49" s="77"/>
      <c r="H49" s="59"/>
      <c r="I49" s="68"/>
      <c r="J49" s="154"/>
      <c r="K49" s="59"/>
      <c r="L49" s="158"/>
    </row>
    <row r="50" spans="1:12" ht="18" customHeight="1" thickBot="1">
      <c r="A50" s="79" t="s">
        <v>43</v>
      </c>
      <c r="B50" s="92" t="s">
        <v>14</v>
      </c>
      <c r="C50" s="149">
        <f>C47</f>
        <v>96920</v>
      </c>
      <c r="D50" s="139">
        <f>D47</f>
        <v>96.92</v>
      </c>
      <c r="E50" s="141">
        <f>E47</f>
        <v>0.1</v>
      </c>
      <c r="F50" s="142">
        <f>F47</f>
        <v>756107.86</v>
      </c>
      <c r="G50" s="166"/>
      <c r="H50" s="162">
        <f>H47</f>
        <v>50.7</v>
      </c>
      <c r="I50" s="156">
        <f>I47</f>
        <v>50</v>
      </c>
      <c r="J50" s="155">
        <f>J47</f>
        <v>0.7000000000000028</v>
      </c>
      <c r="K50" s="163">
        <f>K47</f>
        <v>0.1</v>
      </c>
      <c r="L50" s="159">
        <f>L47</f>
        <v>10.43935901380675</v>
      </c>
    </row>
    <row r="51" spans="1:13" ht="53.25" customHeight="1" thickBot="1">
      <c r="A51" s="168" t="s">
        <v>82</v>
      </c>
      <c r="B51" s="87" t="s">
        <v>12</v>
      </c>
      <c r="C51" s="112">
        <v>140108</v>
      </c>
      <c r="D51" s="135">
        <f>C51*E51%</f>
        <v>140.108</v>
      </c>
      <c r="E51" s="104">
        <v>0.1</v>
      </c>
      <c r="F51" s="123">
        <v>903983.43</v>
      </c>
      <c r="G51" s="98" t="s">
        <v>93</v>
      </c>
      <c r="H51" s="58">
        <v>70.5</v>
      </c>
      <c r="I51" s="75">
        <v>50</v>
      </c>
      <c r="J51" s="153">
        <f>H51-I51</f>
        <v>20.5</v>
      </c>
      <c r="K51" s="76">
        <v>0.1</v>
      </c>
      <c r="L51" s="157">
        <f>(F51/H51)*J51*K51%</f>
        <v>262.86043</v>
      </c>
      <c r="M51" s="82" t="s">
        <v>53</v>
      </c>
    </row>
    <row r="52" spans="1:12" ht="18.75" hidden="1">
      <c r="A52" s="169"/>
      <c r="B52" s="88" t="s">
        <v>13</v>
      </c>
      <c r="C52" s="113"/>
      <c r="D52" s="136"/>
      <c r="E52" s="103"/>
      <c r="F52" s="122"/>
      <c r="G52" s="77"/>
      <c r="H52" s="59"/>
      <c r="I52" s="68"/>
      <c r="J52" s="154"/>
      <c r="K52" s="59"/>
      <c r="L52" s="158"/>
    </row>
    <row r="53" spans="1:12" ht="19.5" hidden="1" thickBot="1">
      <c r="A53" s="169"/>
      <c r="B53" s="88" t="s">
        <v>15</v>
      </c>
      <c r="C53" s="113"/>
      <c r="D53" s="136"/>
      <c r="E53" s="103"/>
      <c r="F53" s="131"/>
      <c r="G53" s="77"/>
      <c r="H53" s="59"/>
      <c r="I53" s="68"/>
      <c r="J53" s="154"/>
      <c r="K53" s="59"/>
      <c r="L53" s="158"/>
    </row>
    <row r="54" spans="1:12" ht="18" customHeight="1" thickBot="1">
      <c r="A54" s="79" t="s">
        <v>44</v>
      </c>
      <c r="B54" s="92" t="s">
        <v>14</v>
      </c>
      <c r="C54" s="149">
        <f>C51</f>
        <v>140108</v>
      </c>
      <c r="D54" s="139">
        <f>D51</f>
        <v>140.108</v>
      </c>
      <c r="E54" s="141">
        <f>E51</f>
        <v>0.1</v>
      </c>
      <c r="F54" s="142">
        <f>F51</f>
        <v>903983.43</v>
      </c>
      <c r="G54" s="166"/>
      <c r="H54" s="162">
        <f>H51</f>
        <v>70.5</v>
      </c>
      <c r="I54" s="156">
        <f>I51</f>
        <v>50</v>
      </c>
      <c r="J54" s="155">
        <f>J51</f>
        <v>20.5</v>
      </c>
      <c r="K54" s="163">
        <f>K51</f>
        <v>0.1</v>
      </c>
      <c r="L54" s="159">
        <f>L51</f>
        <v>262.86043</v>
      </c>
    </row>
    <row r="55" spans="1:13" ht="53.25" customHeight="1" thickBot="1">
      <c r="A55" s="168" t="s">
        <v>83</v>
      </c>
      <c r="B55" s="87" t="s">
        <v>12</v>
      </c>
      <c r="C55" s="112">
        <v>189257</v>
      </c>
      <c r="D55" s="135">
        <f>C55*E55%</f>
        <v>189.257</v>
      </c>
      <c r="E55" s="104">
        <v>0.1</v>
      </c>
      <c r="F55" s="123">
        <v>1259673.79</v>
      </c>
      <c r="G55" s="98" t="s">
        <v>93</v>
      </c>
      <c r="H55" s="58">
        <v>83.2</v>
      </c>
      <c r="I55" s="75">
        <v>50</v>
      </c>
      <c r="J55" s="153">
        <f>H55-I55</f>
        <v>33.2</v>
      </c>
      <c r="K55" s="76">
        <v>0.1</v>
      </c>
      <c r="L55" s="157">
        <f>(F55/H55)*J55*K55%</f>
        <v>502.65829120192313</v>
      </c>
      <c r="M55" s="82" t="s">
        <v>59</v>
      </c>
    </row>
    <row r="56" spans="1:12" ht="18.75" hidden="1">
      <c r="A56" s="169"/>
      <c r="B56" s="88" t="s">
        <v>13</v>
      </c>
      <c r="C56" s="113"/>
      <c r="D56" s="136"/>
      <c r="E56" s="103"/>
      <c r="F56" s="122"/>
      <c r="G56" s="77"/>
      <c r="H56" s="59"/>
      <c r="I56" s="68"/>
      <c r="J56" s="154"/>
      <c r="K56" s="59"/>
      <c r="L56" s="158"/>
    </row>
    <row r="57" spans="1:12" ht="19.5" hidden="1" thickBot="1">
      <c r="A57" s="169"/>
      <c r="B57" s="88" t="s">
        <v>15</v>
      </c>
      <c r="C57" s="113"/>
      <c r="D57" s="136"/>
      <c r="E57" s="103"/>
      <c r="F57" s="131"/>
      <c r="G57" s="77"/>
      <c r="H57" s="59"/>
      <c r="I57" s="68"/>
      <c r="J57" s="154"/>
      <c r="K57" s="59"/>
      <c r="L57" s="158"/>
    </row>
    <row r="58" spans="1:12" ht="18" customHeight="1" thickBot="1">
      <c r="A58" s="79" t="s">
        <v>45</v>
      </c>
      <c r="B58" s="92" t="s">
        <v>14</v>
      </c>
      <c r="C58" s="149">
        <f>C55</f>
        <v>189257</v>
      </c>
      <c r="D58" s="139">
        <f>D55</f>
        <v>189.257</v>
      </c>
      <c r="E58" s="141">
        <f>E55</f>
        <v>0.1</v>
      </c>
      <c r="F58" s="142">
        <f>F55</f>
        <v>1259673.79</v>
      </c>
      <c r="G58" s="166"/>
      <c r="H58" s="162">
        <f>H55</f>
        <v>83.2</v>
      </c>
      <c r="I58" s="156">
        <f>I55</f>
        <v>50</v>
      </c>
      <c r="J58" s="155">
        <f>J55</f>
        <v>33.2</v>
      </c>
      <c r="K58" s="163">
        <f>K55</f>
        <v>0.1</v>
      </c>
      <c r="L58" s="159">
        <f>L55</f>
        <v>502.65829120192313</v>
      </c>
    </row>
    <row r="59" spans="1:13" ht="53.25" customHeight="1" thickBot="1">
      <c r="A59" s="168" t="s">
        <v>84</v>
      </c>
      <c r="B59" s="87" t="s">
        <v>12</v>
      </c>
      <c r="C59" s="119">
        <v>281104</v>
      </c>
      <c r="D59" s="135">
        <f>C59*E59%</f>
        <v>281.104</v>
      </c>
      <c r="E59" s="104">
        <v>0.1</v>
      </c>
      <c r="F59" s="132">
        <v>2693905.93</v>
      </c>
      <c r="G59" s="98" t="s">
        <v>93</v>
      </c>
      <c r="H59" s="65">
        <v>197.5</v>
      </c>
      <c r="I59" s="75">
        <v>50</v>
      </c>
      <c r="J59" s="153">
        <f>H59-I59</f>
        <v>147.5</v>
      </c>
      <c r="K59" s="76">
        <v>0.1</v>
      </c>
      <c r="L59" s="157">
        <f>(F59/H59)*J59*K59%</f>
        <v>2011.9044287341776</v>
      </c>
      <c r="M59" s="82" t="s">
        <v>69</v>
      </c>
    </row>
    <row r="60" spans="1:12" ht="18.75" hidden="1">
      <c r="A60" s="169"/>
      <c r="B60" s="88" t="s">
        <v>13</v>
      </c>
      <c r="C60" s="116"/>
      <c r="D60" s="136"/>
      <c r="E60" s="105"/>
      <c r="F60" s="126"/>
      <c r="G60" s="78"/>
      <c r="H60" s="62"/>
      <c r="I60" s="57"/>
      <c r="J60" s="154"/>
      <c r="K60" s="62"/>
      <c r="L60" s="158"/>
    </row>
    <row r="61" spans="1:12" ht="19.5" hidden="1" thickBot="1">
      <c r="A61" s="169"/>
      <c r="B61" s="88" t="s">
        <v>15</v>
      </c>
      <c r="C61" s="116"/>
      <c r="D61" s="136"/>
      <c r="E61" s="105"/>
      <c r="F61" s="133"/>
      <c r="G61" s="78"/>
      <c r="H61" s="62"/>
      <c r="I61" s="57"/>
      <c r="J61" s="154"/>
      <c r="K61" s="62"/>
      <c r="L61" s="158"/>
    </row>
    <row r="62" spans="1:12" ht="18" customHeight="1" thickBot="1">
      <c r="A62" s="79" t="s">
        <v>46</v>
      </c>
      <c r="B62" s="92" t="s">
        <v>14</v>
      </c>
      <c r="C62" s="149">
        <f>C59</f>
        <v>281104</v>
      </c>
      <c r="D62" s="139">
        <f>D59</f>
        <v>281.104</v>
      </c>
      <c r="E62" s="141">
        <f>E59</f>
        <v>0.1</v>
      </c>
      <c r="F62" s="142">
        <f>F59</f>
        <v>2693905.93</v>
      </c>
      <c r="G62" s="166"/>
      <c r="H62" s="162">
        <f>H59</f>
        <v>197.5</v>
      </c>
      <c r="I62" s="156">
        <f>I59</f>
        <v>50</v>
      </c>
      <c r="J62" s="155">
        <f>J59</f>
        <v>147.5</v>
      </c>
      <c r="K62" s="163">
        <f>K59</f>
        <v>0.1</v>
      </c>
      <c r="L62" s="159">
        <f>L59</f>
        <v>2011.9044287341776</v>
      </c>
    </row>
    <row r="63" spans="1:13" ht="53.25" customHeight="1" thickBot="1">
      <c r="A63" s="168" t="s">
        <v>85</v>
      </c>
      <c r="B63" s="87" t="s">
        <v>12</v>
      </c>
      <c r="C63" s="112">
        <v>60917</v>
      </c>
      <c r="D63" s="135">
        <f>C63*E63%</f>
        <v>60.917</v>
      </c>
      <c r="E63" s="104">
        <v>0.1</v>
      </c>
      <c r="F63" s="123">
        <v>1125146.17</v>
      </c>
      <c r="G63" s="98" t="s">
        <v>93</v>
      </c>
      <c r="H63" s="58">
        <v>94.1</v>
      </c>
      <c r="I63" s="75">
        <v>50</v>
      </c>
      <c r="J63" s="153">
        <f>H63-I63</f>
        <v>44.099999999999994</v>
      </c>
      <c r="K63" s="76">
        <v>0.1</v>
      </c>
      <c r="L63" s="157">
        <f>(F63/H63)*J63*K63%</f>
        <v>527.3001710626992</v>
      </c>
      <c r="M63" s="82" t="s">
        <v>60</v>
      </c>
    </row>
    <row r="64" spans="1:12" ht="18.75" hidden="1">
      <c r="A64" s="169"/>
      <c r="B64" s="88" t="s">
        <v>13</v>
      </c>
      <c r="C64" s="113"/>
      <c r="D64" s="136"/>
      <c r="E64" s="103"/>
      <c r="F64" s="122"/>
      <c r="G64" s="77"/>
      <c r="H64" s="59"/>
      <c r="I64" s="68"/>
      <c r="J64" s="154"/>
      <c r="K64" s="59"/>
      <c r="L64" s="158"/>
    </row>
    <row r="65" spans="1:12" ht="19.5" hidden="1" thickBot="1">
      <c r="A65" s="169"/>
      <c r="B65" s="88" t="s">
        <v>15</v>
      </c>
      <c r="C65" s="113"/>
      <c r="D65" s="136"/>
      <c r="E65" s="103"/>
      <c r="F65" s="131"/>
      <c r="G65" s="77"/>
      <c r="H65" s="59"/>
      <c r="I65" s="68"/>
      <c r="J65" s="154"/>
      <c r="K65" s="59"/>
      <c r="L65" s="158"/>
    </row>
    <row r="66" spans="1:12" ht="18" customHeight="1" thickBot="1">
      <c r="A66" s="79" t="s">
        <v>47</v>
      </c>
      <c r="B66" s="92" t="s">
        <v>14</v>
      </c>
      <c r="C66" s="149">
        <f>C63</f>
        <v>60917</v>
      </c>
      <c r="D66" s="139">
        <f>D63</f>
        <v>60.917</v>
      </c>
      <c r="E66" s="141">
        <f>E63</f>
        <v>0.1</v>
      </c>
      <c r="F66" s="142">
        <f>F63</f>
        <v>1125146.17</v>
      </c>
      <c r="G66" s="166"/>
      <c r="H66" s="162">
        <f>H63</f>
        <v>94.1</v>
      </c>
      <c r="I66" s="156">
        <f>I63</f>
        <v>50</v>
      </c>
      <c r="J66" s="155">
        <f>J63</f>
        <v>44.099999999999994</v>
      </c>
      <c r="K66" s="163">
        <f>K63</f>
        <v>0.1</v>
      </c>
      <c r="L66" s="159">
        <f>L63</f>
        <v>527.3001710626992</v>
      </c>
    </row>
    <row r="67" spans="1:13" ht="53.25" customHeight="1" thickBot="1">
      <c r="A67" s="168" t="s">
        <v>86</v>
      </c>
      <c r="B67" s="87" t="s">
        <v>12</v>
      </c>
      <c r="C67" s="112">
        <v>164009</v>
      </c>
      <c r="D67" s="135">
        <f>C67*E67%</f>
        <v>164.00900000000001</v>
      </c>
      <c r="E67" s="104">
        <v>0.1</v>
      </c>
      <c r="F67" s="123">
        <v>1279207.57</v>
      </c>
      <c r="G67" s="98" t="s">
        <v>93</v>
      </c>
      <c r="H67" s="58">
        <v>102.6</v>
      </c>
      <c r="I67" s="75">
        <v>50</v>
      </c>
      <c r="J67" s="153">
        <f>H67-I67</f>
        <v>52.599999999999994</v>
      </c>
      <c r="K67" s="76">
        <v>0.1</v>
      </c>
      <c r="L67" s="157">
        <f>(F67/H67)*J67*K67%</f>
        <v>655.8120680506823</v>
      </c>
      <c r="M67" s="82" t="s">
        <v>32</v>
      </c>
    </row>
    <row r="68" spans="1:12" ht="18.75" hidden="1">
      <c r="A68" s="169"/>
      <c r="B68" s="88" t="s">
        <v>13</v>
      </c>
      <c r="C68" s="113"/>
      <c r="D68" s="136"/>
      <c r="E68" s="103"/>
      <c r="F68" s="122"/>
      <c r="G68" s="77"/>
      <c r="H68" s="59"/>
      <c r="I68" s="68"/>
      <c r="J68" s="154"/>
      <c r="K68" s="59"/>
      <c r="L68" s="158"/>
    </row>
    <row r="69" spans="1:12" ht="19.5" hidden="1" thickBot="1">
      <c r="A69" s="169"/>
      <c r="B69" s="88" t="s">
        <v>15</v>
      </c>
      <c r="C69" s="113"/>
      <c r="D69" s="136"/>
      <c r="E69" s="103"/>
      <c r="F69" s="131"/>
      <c r="G69" s="77"/>
      <c r="H69" s="59"/>
      <c r="I69" s="68"/>
      <c r="J69" s="154"/>
      <c r="K69" s="59"/>
      <c r="L69" s="158"/>
    </row>
    <row r="70" spans="1:12" ht="18" customHeight="1" thickBot="1">
      <c r="A70" s="79" t="s">
        <v>48</v>
      </c>
      <c r="B70" s="92" t="s">
        <v>14</v>
      </c>
      <c r="C70" s="149">
        <f>C67</f>
        <v>164009</v>
      </c>
      <c r="D70" s="139">
        <f>D67</f>
        <v>164.00900000000001</v>
      </c>
      <c r="E70" s="141">
        <f>E67</f>
        <v>0.1</v>
      </c>
      <c r="F70" s="142">
        <f>F67</f>
        <v>1279207.57</v>
      </c>
      <c r="G70" s="166"/>
      <c r="H70" s="162">
        <f>H67</f>
        <v>102.6</v>
      </c>
      <c r="I70" s="156">
        <f>I67</f>
        <v>50</v>
      </c>
      <c r="J70" s="155">
        <f>J67</f>
        <v>52.599999999999994</v>
      </c>
      <c r="K70" s="163">
        <f>K67</f>
        <v>0.1</v>
      </c>
      <c r="L70" s="159">
        <f>L67</f>
        <v>655.8120680506823</v>
      </c>
    </row>
    <row r="71" spans="1:12" ht="53.25" customHeight="1" hidden="1">
      <c r="A71" s="168" t="s">
        <v>87</v>
      </c>
      <c r="B71" s="87" t="s">
        <v>12</v>
      </c>
      <c r="C71" s="112"/>
      <c r="D71" s="135">
        <f>C71*E71%</f>
        <v>0</v>
      </c>
      <c r="E71" s="104">
        <v>0.1</v>
      </c>
      <c r="F71" s="123"/>
      <c r="G71" s="71" t="s">
        <v>25</v>
      </c>
      <c r="H71" s="58"/>
      <c r="I71" s="75">
        <v>50</v>
      </c>
      <c r="J71" s="153">
        <f>H71-I71</f>
        <v>-50</v>
      </c>
      <c r="K71" s="76">
        <v>0.1</v>
      </c>
      <c r="L71" s="157" t="e">
        <f>(F71/H71)*J71*K71%</f>
        <v>#DIV/0!</v>
      </c>
    </row>
    <row r="72" spans="1:13" ht="53.25" customHeight="1" thickBot="1">
      <c r="A72" s="169"/>
      <c r="B72" s="87" t="s">
        <v>12</v>
      </c>
      <c r="C72" s="112">
        <v>61598</v>
      </c>
      <c r="D72" s="135">
        <f>C72*E72%</f>
        <v>61.598</v>
      </c>
      <c r="E72" s="104">
        <v>0.1</v>
      </c>
      <c r="F72" s="123">
        <v>423360.16</v>
      </c>
      <c r="G72" s="98" t="s">
        <v>93</v>
      </c>
      <c r="H72" s="58">
        <v>38.3</v>
      </c>
      <c r="I72" s="68">
        <v>50</v>
      </c>
      <c r="J72" s="154">
        <v>0</v>
      </c>
      <c r="K72" s="59">
        <v>0.1</v>
      </c>
      <c r="L72" s="157">
        <f>(F72/H72)*J72*K72%</f>
        <v>0</v>
      </c>
      <c r="M72" s="82" t="s">
        <v>68</v>
      </c>
    </row>
    <row r="73" spans="1:12" ht="19.5" hidden="1" thickBot="1">
      <c r="A73" s="169"/>
      <c r="B73" s="88" t="s">
        <v>15</v>
      </c>
      <c r="C73" s="113"/>
      <c r="D73" s="136"/>
      <c r="E73" s="103"/>
      <c r="F73" s="131"/>
      <c r="G73" s="77"/>
      <c r="H73" s="59"/>
      <c r="I73" s="68"/>
      <c r="J73" s="154"/>
      <c r="K73" s="59"/>
      <c r="L73" s="158"/>
    </row>
    <row r="74" spans="1:12" ht="18" customHeight="1" thickBot="1">
      <c r="A74" s="79" t="s">
        <v>49</v>
      </c>
      <c r="B74" s="92" t="s">
        <v>14</v>
      </c>
      <c r="C74" s="149">
        <f>C72</f>
        <v>61598</v>
      </c>
      <c r="D74" s="139">
        <f>D72</f>
        <v>61.598</v>
      </c>
      <c r="E74" s="167">
        <f>E72</f>
        <v>0.1</v>
      </c>
      <c r="F74" s="142">
        <f>F72</f>
        <v>423360.16</v>
      </c>
      <c r="G74" s="166"/>
      <c r="H74" s="162">
        <f>H72</f>
        <v>38.3</v>
      </c>
      <c r="I74" s="156">
        <f>I72</f>
        <v>50</v>
      </c>
      <c r="J74" s="156">
        <f>J72</f>
        <v>0</v>
      </c>
      <c r="K74" s="156">
        <f>K72</f>
        <v>0.1</v>
      </c>
      <c r="L74" s="159">
        <f>L72</f>
        <v>0</v>
      </c>
    </row>
    <row r="75" spans="1:13" ht="53.25" customHeight="1" thickBot="1">
      <c r="A75" s="168" t="s">
        <v>88</v>
      </c>
      <c r="B75" s="87" t="s">
        <v>12</v>
      </c>
      <c r="C75" s="112">
        <v>403582</v>
      </c>
      <c r="D75" s="135">
        <f>C75*E75%</f>
        <v>1210.746</v>
      </c>
      <c r="E75" s="104">
        <v>0.3</v>
      </c>
      <c r="F75" s="123">
        <v>1410473.7</v>
      </c>
      <c r="G75" s="98" t="s">
        <v>93</v>
      </c>
      <c r="H75" s="58">
        <v>94.6</v>
      </c>
      <c r="I75" s="75">
        <v>50</v>
      </c>
      <c r="J75" s="153">
        <f>H75-I75</f>
        <v>44.599999999999994</v>
      </c>
      <c r="K75" s="76">
        <v>0.1</v>
      </c>
      <c r="L75" s="157">
        <f>(F75/H75)*J75*K75%</f>
        <v>664.9802010570824</v>
      </c>
      <c r="M75" s="82" t="s">
        <v>67</v>
      </c>
    </row>
    <row r="76" spans="1:12" ht="18.75" hidden="1">
      <c r="A76" s="169"/>
      <c r="B76" s="88" t="s">
        <v>13</v>
      </c>
      <c r="C76" s="113"/>
      <c r="D76" s="136"/>
      <c r="E76" s="103"/>
      <c r="F76" s="122"/>
      <c r="G76" s="77"/>
      <c r="H76" s="59"/>
      <c r="I76" s="68"/>
      <c r="J76" s="154"/>
      <c r="K76" s="59"/>
      <c r="L76" s="158"/>
    </row>
    <row r="77" spans="1:12" ht="19.5" hidden="1" thickBot="1">
      <c r="A77" s="169"/>
      <c r="B77" s="88" t="s">
        <v>15</v>
      </c>
      <c r="C77" s="113"/>
      <c r="D77" s="136"/>
      <c r="E77" s="103"/>
      <c r="F77" s="131"/>
      <c r="G77" s="77"/>
      <c r="H77" s="59"/>
      <c r="I77" s="68"/>
      <c r="J77" s="154"/>
      <c r="K77" s="59"/>
      <c r="L77" s="158"/>
    </row>
    <row r="78" spans="1:12" ht="18" customHeight="1" thickBot="1">
      <c r="A78" s="79" t="s">
        <v>50</v>
      </c>
      <c r="B78" s="92" t="s">
        <v>14</v>
      </c>
      <c r="C78" s="149">
        <f>C75</f>
        <v>403582</v>
      </c>
      <c r="D78" s="139">
        <f>D75</f>
        <v>1210.746</v>
      </c>
      <c r="E78" s="141">
        <f>E75</f>
        <v>0.3</v>
      </c>
      <c r="F78" s="142">
        <f>F75</f>
        <v>1410473.7</v>
      </c>
      <c r="G78" s="166"/>
      <c r="H78" s="162">
        <f>H75</f>
        <v>94.6</v>
      </c>
      <c r="I78" s="156">
        <f>I75</f>
        <v>50</v>
      </c>
      <c r="J78" s="155">
        <f>J75</f>
        <v>44.599999999999994</v>
      </c>
      <c r="K78" s="163">
        <f>K75</f>
        <v>0.1</v>
      </c>
      <c r="L78" s="159">
        <f>L75</f>
        <v>664.9802010570824</v>
      </c>
    </row>
    <row r="79" spans="1:13" ht="53.25" customHeight="1" thickBot="1">
      <c r="A79" s="168" t="s">
        <v>89</v>
      </c>
      <c r="B79" s="87" t="s">
        <v>12</v>
      </c>
      <c r="C79" s="112">
        <v>102537</v>
      </c>
      <c r="D79" s="135">
        <f>C79*E79%</f>
        <v>102.537</v>
      </c>
      <c r="E79" s="104">
        <v>0.1</v>
      </c>
      <c r="F79" s="123">
        <v>1363692.25</v>
      </c>
      <c r="G79" s="98" t="s">
        <v>93</v>
      </c>
      <c r="H79" s="58">
        <v>95.5</v>
      </c>
      <c r="I79" s="75">
        <v>50</v>
      </c>
      <c r="J79" s="153">
        <f>H79-I79</f>
        <v>45.5</v>
      </c>
      <c r="K79" s="76">
        <v>0.1</v>
      </c>
      <c r="L79" s="157">
        <f>(F79/H79)*J79*K79%</f>
        <v>649.71725</v>
      </c>
      <c r="M79" s="82" t="s">
        <v>70</v>
      </c>
    </row>
    <row r="80" spans="1:12" ht="18.75" hidden="1">
      <c r="A80" s="169"/>
      <c r="B80" s="88" t="s">
        <v>13</v>
      </c>
      <c r="C80" s="113"/>
      <c r="D80" s="136"/>
      <c r="E80" s="103"/>
      <c r="F80" s="122"/>
      <c r="G80" s="77"/>
      <c r="H80" s="59"/>
      <c r="I80" s="68"/>
      <c r="J80" s="154"/>
      <c r="K80" s="59"/>
      <c r="L80" s="158"/>
    </row>
    <row r="81" spans="1:12" ht="19.5" hidden="1" thickBot="1">
      <c r="A81" s="169"/>
      <c r="B81" s="88" t="s">
        <v>15</v>
      </c>
      <c r="C81" s="113"/>
      <c r="D81" s="136"/>
      <c r="E81" s="103"/>
      <c r="F81" s="131"/>
      <c r="G81" s="77"/>
      <c r="H81" s="59"/>
      <c r="I81" s="68"/>
      <c r="J81" s="154"/>
      <c r="K81" s="59"/>
      <c r="L81" s="158"/>
    </row>
    <row r="82" spans="1:12" ht="18" customHeight="1" thickBot="1">
      <c r="A82" s="79" t="s">
        <v>51</v>
      </c>
      <c r="B82" s="92" t="s">
        <v>14</v>
      </c>
      <c r="C82" s="149">
        <f>C79</f>
        <v>102537</v>
      </c>
      <c r="D82" s="139">
        <f>D79</f>
        <v>102.537</v>
      </c>
      <c r="E82" s="141">
        <f>E79</f>
        <v>0.1</v>
      </c>
      <c r="F82" s="142">
        <f>F79</f>
        <v>1363692.25</v>
      </c>
      <c r="G82" s="166"/>
      <c r="H82" s="162">
        <f>H79</f>
        <v>95.5</v>
      </c>
      <c r="I82" s="156">
        <f>I79</f>
        <v>50</v>
      </c>
      <c r="J82" s="155">
        <f>J79</f>
        <v>45.5</v>
      </c>
      <c r="K82" s="163">
        <f>K79</f>
        <v>0.1</v>
      </c>
      <c r="L82" s="159">
        <f>L79</f>
        <v>649.71725</v>
      </c>
    </row>
    <row r="83" spans="1:13" ht="53.25" customHeight="1" thickBot="1">
      <c r="A83" s="168" t="s">
        <v>90</v>
      </c>
      <c r="B83" s="87" t="s">
        <v>12</v>
      </c>
      <c r="C83" s="112">
        <v>242299</v>
      </c>
      <c r="D83" s="135">
        <f>C83*E83%</f>
        <v>242.299</v>
      </c>
      <c r="E83" s="104">
        <v>0.1</v>
      </c>
      <c r="F83" s="123">
        <v>878913.6</v>
      </c>
      <c r="G83" s="98" t="s">
        <v>93</v>
      </c>
      <c r="H83" s="58">
        <v>68</v>
      </c>
      <c r="I83" s="75">
        <v>50</v>
      </c>
      <c r="J83" s="153">
        <f>H83-I83</f>
        <v>18</v>
      </c>
      <c r="K83" s="76">
        <v>0.1</v>
      </c>
      <c r="L83" s="157">
        <f>(F83/H83)*J83*K83%</f>
        <v>232.65359999999998</v>
      </c>
      <c r="M83" s="82" t="s">
        <v>71</v>
      </c>
    </row>
    <row r="84" spans="1:12" ht="18.75" hidden="1">
      <c r="A84" s="169"/>
      <c r="B84" s="88" t="s">
        <v>13</v>
      </c>
      <c r="C84" s="113"/>
      <c r="D84" s="136"/>
      <c r="E84" s="103"/>
      <c r="F84" s="122"/>
      <c r="G84" s="77"/>
      <c r="H84" s="59"/>
      <c r="I84" s="68"/>
      <c r="J84" s="154"/>
      <c r="K84" s="59"/>
      <c r="L84" s="158"/>
    </row>
    <row r="85" spans="1:12" ht="19.5" hidden="1" thickBot="1">
      <c r="A85" s="169"/>
      <c r="B85" s="88" t="s">
        <v>15</v>
      </c>
      <c r="C85" s="113"/>
      <c r="D85" s="136"/>
      <c r="E85" s="103"/>
      <c r="F85" s="131"/>
      <c r="G85" s="77"/>
      <c r="H85" s="59"/>
      <c r="I85" s="68"/>
      <c r="J85" s="154"/>
      <c r="K85" s="59"/>
      <c r="L85" s="158"/>
    </row>
    <row r="86" spans="1:12" ht="18" customHeight="1" thickBot="1">
      <c r="A86" s="79" t="s">
        <v>52</v>
      </c>
      <c r="B86" s="92" t="s">
        <v>14</v>
      </c>
      <c r="C86" s="149">
        <f>C83</f>
        <v>242299</v>
      </c>
      <c r="D86" s="139">
        <f>D83</f>
        <v>242.299</v>
      </c>
      <c r="E86" s="141">
        <f>E83</f>
        <v>0.1</v>
      </c>
      <c r="F86" s="142">
        <f>F83</f>
        <v>878913.6</v>
      </c>
      <c r="G86" s="166"/>
      <c r="H86" s="162">
        <f>H83</f>
        <v>68</v>
      </c>
      <c r="I86" s="156">
        <f>I83</f>
        <v>50</v>
      </c>
      <c r="J86" s="155">
        <f>J83</f>
        <v>18</v>
      </c>
      <c r="K86" s="163">
        <f>K83</f>
        <v>0.1</v>
      </c>
      <c r="L86" s="159">
        <f>L83</f>
        <v>232.65359999999998</v>
      </c>
    </row>
    <row r="87" spans="1:12" ht="18" customHeight="1">
      <c r="A87" s="52"/>
      <c r="B87" s="93"/>
      <c r="C87" s="53"/>
      <c r="D87" s="53"/>
      <c r="E87" s="54"/>
      <c r="F87" s="53"/>
      <c r="G87" s="53"/>
      <c r="H87" s="55"/>
      <c r="I87" s="53"/>
      <c r="J87" s="55"/>
      <c r="K87" s="54"/>
      <c r="L87" s="53"/>
    </row>
    <row r="88" spans="1:12" ht="18" customHeight="1">
      <c r="A88" s="52"/>
      <c r="B88" s="93"/>
      <c r="C88" s="53"/>
      <c r="D88" s="53"/>
      <c r="E88" s="54"/>
      <c r="F88" s="53"/>
      <c r="G88" s="53"/>
      <c r="H88" s="55"/>
      <c r="I88" s="53"/>
      <c r="J88" s="55"/>
      <c r="K88" s="54"/>
      <c r="L88" s="53"/>
    </row>
    <row r="89" spans="1:13" s="29" customFormat="1" ht="36" customHeight="1">
      <c r="A89" s="178" t="s">
        <v>21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81"/>
    </row>
    <row r="90" spans="1:13" s="29" customFormat="1" ht="21.75" customHeight="1">
      <c r="A90" s="180" t="s">
        <v>19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81"/>
    </row>
    <row r="91" spans="1:12" ht="21.75" customHeight="1">
      <c r="A91" s="170" t="s">
        <v>91</v>
      </c>
      <c r="B91" s="170"/>
      <c r="C91" s="170"/>
      <c r="D91" s="170"/>
      <c r="E91" s="170"/>
      <c r="F91" s="47"/>
      <c r="G91" s="28"/>
      <c r="H91" s="28"/>
      <c r="I91" s="28"/>
      <c r="J91" s="28"/>
      <c r="K91" s="28"/>
      <c r="L91" s="37"/>
    </row>
    <row r="92" spans="1:12" ht="18" customHeight="1">
      <c r="A92" s="27" t="s">
        <v>27</v>
      </c>
      <c r="B92" s="94"/>
      <c r="C92" s="24"/>
      <c r="D92" s="24"/>
      <c r="F92" s="48"/>
      <c r="G92" s="1"/>
      <c r="H92" s="1" t="s">
        <v>26</v>
      </c>
      <c r="I92" s="5"/>
      <c r="J92" s="25" t="s">
        <v>28</v>
      </c>
      <c r="K92" s="24"/>
      <c r="L92" s="41"/>
    </row>
    <row r="93" spans="1:12" ht="18" customHeight="1">
      <c r="A93" s="27" t="s">
        <v>10</v>
      </c>
      <c r="B93" s="94"/>
      <c r="C93" s="24"/>
      <c r="D93" s="24"/>
      <c r="F93" s="48"/>
      <c r="G93" s="1"/>
      <c r="H93" s="1" t="s">
        <v>26</v>
      </c>
      <c r="I93" s="8"/>
      <c r="J93" s="25" t="s">
        <v>29</v>
      </c>
      <c r="K93" s="24"/>
      <c r="L93" s="41"/>
    </row>
    <row r="94" spans="1:12" ht="18" customHeight="1">
      <c r="A94" s="27" t="s">
        <v>30</v>
      </c>
      <c r="B94" s="94"/>
      <c r="C94" s="24"/>
      <c r="D94" s="24"/>
      <c r="F94" s="48"/>
      <c r="G94" s="1"/>
      <c r="I94" s="5"/>
      <c r="J94" s="25"/>
      <c r="K94" s="24"/>
      <c r="L94" s="42"/>
    </row>
    <row r="95" spans="1:12" ht="12" customHeight="1">
      <c r="A95" s="10"/>
      <c r="B95" s="95"/>
      <c r="C95" s="5"/>
      <c r="D95" s="6"/>
      <c r="E95" s="7"/>
      <c r="F95" s="49"/>
      <c r="G95" s="17"/>
      <c r="H95" s="9"/>
      <c r="I95" s="5"/>
      <c r="J95" s="20"/>
      <c r="K95" s="9"/>
      <c r="L95" s="43"/>
    </row>
    <row r="96" spans="1:12" ht="18.75">
      <c r="A96" s="4"/>
      <c r="B96" s="96"/>
      <c r="C96" s="5"/>
      <c r="D96" s="6"/>
      <c r="E96" s="7"/>
      <c r="F96" s="49"/>
      <c r="G96" s="17"/>
      <c r="H96" s="9"/>
      <c r="I96" s="5"/>
      <c r="J96" s="20"/>
      <c r="K96" s="9"/>
      <c r="L96" s="43"/>
    </row>
    <row r="97" spans="1:12" ht="54.75" customHeight="1">
      <c r="A97" s="10"/>
      <c r="B97" s="96"/>
      <c r="C97" s="5"/>
      <c r="D97" s="11"/>
      <c r="E97" s="12"/>
      <c r="F97" s="49"/>
      <c r="G97" s="17"/>
      <c r="H97" s="9"/>
      <c r="I97" s="5"/>
      <c r="J97" s="20"/>
      <c r="K97" s="9"/>
      <c r="L97" s="43"/>
    </row>
    <row r="98" spans="1:12" ht="48.75" customHeight="1">
      <c r="A98" s="10"/>
      <c r="B98" s="95"/>
      <c r="C98" s="5"/>
      <c r="D98" s="6"/>
      <c r="E98" s="13"/>
      <c r="F98" s="49"/>
      <c r="G98" s="17"/>
      <c r="H98" s="9"/>
      <c r="I98" s="5"/>
      <c r="J98" s="20"/>
      <c r="K98" s="9"/>
      <c r="L98" s="43"/>
    </row>
    <row r="99" spans="1:12" ht="43.5" customHeight="1">
      <c r="A99" s="10"/>
      <c r="B99" s="95"/>
      <c r="C99" s="5"/>
      <c r="D99" s="6"/>
      <c r="E99" s="7"/>
      <c r="F99" s="49"/>
      <c r="G99" s="17"/>
      <c r="H99" s="9"/>
      <c r="I99" s="5"/>
      <c r="J99" s="20"/>
      <c r="K99" s="9"/>
      <c r="L99" s="43"/>
    </row>
    <row r="100" spans="1:12" ht="18.75">
      <c r="A100" s="10"/>
      <c r="B100" s="95"/>
      <c r="C100" s="5"/>
      <c r="D100" s="6"/>
      <c r="E100" s="7"/>
      <c r="F100" s="49"/>
      <c r="G100" s="17"/>
      <c r="H100" s="9"/>
      <c r="I100" s="5"/>
      <c r="J100" s="20"/>
      <c r="K100" s="9"/>
      <c r="L100" s="43"/>
    </row>
    <row r="101" spans="1:12" ht="47.25" customHeight="1">
      <c r="A101" s="10"/>
      <c r="B101" s="95"/>
      <c r="C101" s="5"/>
      <c r="D101" s="6"/>
      <c r="E101" s="7"/>
      <c r="F101" s="50"/>
      <c r="G101" s="18"/>
      <c r="H101" s="9"/>
      <c r="I101" s="5"/>
      <c r="J101" s="20"/>
      <c r="K101" s="9"/>
      <c r="L101" s="43"/>
    </row>
    <row r="102" spans="1:12" ht="18.75">
      <c r="A102" s="4"/>
      <c r="B102" s="95"/>
      <c r="C102" s="5"/>
      <c r="D102" s="11"/>
      <c r="E102" s="13"/>
      <c r="F102" s="49"/>
      <c r="G102" s="17"/>
      <c r="H102" s="9"/>
      <c r="I102" s="5"/>
      <c r="J102" s="20"/>
      <c r="K102" s="9"/>
      <c r="L102" s="43"/>
    </row>
    <row r="103" spans="1:12" ht="18.75">
      <c r="A103" s="14"/>
      <c r="B103" s="85"/>
      <c r="C103" s="14"/>
      <c r="D103" s="14"/>
      <c r="E103" s="14"/>
      <c r="F103" s="46"/>
      <c r="G103" s="19"/>
      <c r="H103" s="14"/>
      <c r="I103" s="14"/>
      <c r="J103" s="19"/>
      <c r="K103" s="14"/>
      <c r="L103" s="44"/>
    </row>
    <row r="104" spans="1:12" ht="18.75">
      <c r="A104" s="14"/>
      <c r="B104" s="85"/>
      <c r="C104" s="14"/>
      <c r="D104" s="14"/>
      <c r="E104" s="14"/>
      <c r="F104" s="46"/>
      <c r="G104" s="19"/>
      <c r="H104" s="14"/>
      <c r="I104" s="14"/>
      <c r="J104" s="19"/>
      <c r="K104" s="14"/>
      <c r="L104" s="44"/>
    </row>
    <row r="105" spans="1:13" s="3" customFormat="1" ht="54" customHeight="1">
      <c r="A105" s="177" t="s">
        <v>7</v>
      </c>
      <c r="B105" s="177"/>
      <c r="C105" s="177"/>
      <c r="D105" s="177"/>
      <c r="E105" s="177"/>
      <c r="F105" s="177"/>
      <c r="G105" s="177"/>
      <c r="H105" s="177"/>
      <c r="I105" s="15"/>
      <c r="J105" s="21"/>
      <c r="K105" s="15"/>
      <c r="L105" s="45"/>
      <c r="M105" s="84"/>
    </row>
    <row r="106" spans="1:12" ht="18.75">
      <c r="A106" s="14"/>
      <c r="B106" s="85"/>
      <c r="C106" s="14"/>
      <c r="D106" s="14"/>
      <c r="E106" s="14"/>
      <c r="F106" s="46"/>
      <c r="G106" s="19"/>
      <c r="H106" s="14"/>
      <c r="I106" s="14"/>
      <c r="J106" s="19"/>
      <c r="K106" s="14"/>
      <c r="L106" s="44"/>
    </row>
  </sheetData>
  <sheetProtection/>
  <mergeCells count="31">
    <mergeCell ref="A105:H105"/>
    <mergeCell ref="A89:L89"/>
    <mergeCell ref="A3:L3"/>
    <mergeCell ref="A90:L90"/>
    <mergeCell ref="A2:L2"/>
    <mergeCell ref="A4:A5"/>
    <mergeCell ref="B4:B5"/>
    <mergeCell ref="C4:E4"/>
    <mergeCell ref="A40:A42"/>
    <mergeCell ref="A59:A61"/>
    <mergeCell ref="I1:L1"/>
    <mergeCell ref="A8:A10"/>
    <mergeCell ref="A20:A22"/>
    <mergeCell ref="A24:A26"/>
    <mergeCell ref="A28:A30"/>
    <mergeCell ref="A36:A38"/>
    <mergeCell ref="A44:A45"/>
    <mergeCell ref="A67:A69"/>
    <mergeCell ref="F4:L4"/>
    <mergeCell ref="A12:A14"/>
    <mergeCell ref="A16:A18"/>
    <mergeCell ref="A63:A65"/>
    <mergeCell ref="A32:A34"/>
    <mergeCell ref="A83:A85"/>
    <mergeCell ref="A91:E91"/>
    <mergeCell ref="A71:A73"/>
    <mergeCell ref="A75:A77"/>
    <mergeCell ref="A79:A81"/>
    <mergeCell ref="A47:A49"/>
    <mergeCell ref="A51:A53"/>
    <mergeCell ref="A55:A57"/>
  </mergeCells>
  <printOptions horizontalCentered="1"/>
  <pageMargins left="0" right="0" top="0" bottom="0" header="0.31496062992125984" footer="0.31496062992125984"/>
  <pageSetup fitToWidth="0" horizontalDpi="600" verticalDpi="600" orientation="landscape" paperSize="9" scale="50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Клименко</dc:creator>
  <cp:keywords/>
  <dc:description/>
  <cp:lastModifiedBy>Людмила</cp:lastModifiedBy>
  <cp:lastPrinted>2017-05-17T09:45:56Z</cp:lastPrinted>
  <dcterms:created xsi:type="dcterms:W3CDTF">2014-10-15T14:19:10Z</dcterms:created>
  <dcterms:modified xsi:type="dcterms:W3CDTF">2017-07-06T12:42:07Z</dcterms:modified>
  <cp:category/>
  <cp:version/>
  <cp:contentType/>
  <cp:contentStatus/>
</cp:coreProperties>
</file>